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08327156\Desktop\DeskTop\0. VCAA\19. Calculators\0. Timesheet FN\"/>
    </mc:Choice>
  </mc:AlternateContent>
  <xr:revisionPtr revIDLastSave="0" documentId="13_ncr:1_{333B790E-F274-4A17-9F37-6E094ABB2A39}" xr6:coauthVersionLast="47" xr6:coauthVersionMax="47" xr10:uidLastSave="{00000000-0000-0000-0000-000000000000}"/>
  <bookViews>
    <workbookView xWindow="-57720" yWindow="-120" windowWidth="29040" windowHeight="15840" tabRatio="779" activeTab="1" xr2:uid="{4910F869-124D-4909-A4CD-08A436BACAD5}"/>
  </bookViews>
  <sheets>
    <sheet name="Help" sheetId="14" r:id="rId1"/>
    <sheet name="TimeSheet" sheetId="1" r:id="rId2"/>
    <sheet name="DropDown" sheetId="5" state="hidden" r:id="rId3"/>
    <sheet name="Dates" sheetId="4" state="hidden" r:id="rId4"/>
    <sheet name="Work Area" sheetId="3" r:id="rId5"/>
    <sheet name="VPS Rates from 1July 2016" sheetId="7" r:id="rId6"/>
    <sheet name="HR UPLOAD" sheetId="6" r:id="rId7"/>
    <sheet name="Chart of Account" sheetId="8" r:id="rId8"/>
    <sheet name="Chart of Account ARCHIVE" sheetId="15" state="hidden" r:id="rId9"/>
    <sheet name="Project" sheetId="10" r:id="rId10"/>
    <sheet name="BU" sheetId="9" r:id="rId11"/>
    <sheet name="Local Payrol ID" sheetId="12" state="hidden" r:id="rId12"/>
    <sheet name="Sheet2" sheetId="13" state="hidden" r:id="rId13"/>
    <sheet name="Account" sheetId="11" r:id="rId14"/>
    <sheet name="VPS Casual Hourly Rates" sheetId="2" state="hidden" r:id="rId15"/>
  </sheets>
  <externalReferences>
    <externalReference r:id="rId16"/>
  </externalReferences>
  <definedNames>
    <definedName name="_xlnm._FilterDatabase" localSheetId="10" hidden="1">BU!$A$1:$D$32</definedName>
    <definedName name="_xlnm._FilterDatabase" localSheetId="7" hidden="1">'Chart of Account'!$A$1:$I$44</definedName>
    <definedName name="PERSSUPER">[1]DataEntry!$B$52</definedName>
    <definedName name="_xlnm.Print_Area" localSheetId="1">TimeSheet!$A$1:$S$93</definedName>
    <definedName name="SignatureEmp">TimeSheet!$D$55</definedName>
    <definedName name="SignatureManager">TimeSheet!$D$60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4" i="8" l="1"/>
  <c r="G44" i="8"/>
  <c r="E44" i="8"/>
  <c r="B44" i="8"/>
  <c r="I43" i="8"/>
  <c r="G43" i="8"/>
  <c r="E43" i="8"/>
  <c r="B43" i="8"/>
  <c r="I42" i="8"/>
  <c r="G42" i="8"/>
  <c r="E42" i="8"/>
  <c r="B42" i="8"/>
  <c r="I41" i="8"/>
  <c r="G41" i="8"/>
  <c r="E41" i="8"/>
  <c r="B41" i="8"/>
  <c r="I40" i="8"/>
  <c r="G40" i="8"/>
  <c r="E40" i="8"/>
  <c r="B40" i="8"/>
  <c r="K5" i="6"/>
  <c r="K4" i="6"/>
  <c r="K3" i="6"/>
  <c r="K2" i="6"/>
  <c r="F5" i="6"/>
  <c r="F4" i="6"/>
  <c r="F3" i="6"/>
  <c r="E5" i="6"/>
  <c r="E4" i="6"/>
  <c r="E3" i="6"/>
  <c r="E2" i="6"/>
  <c r="C5" i="6"/>
  <c r="C4" i="6"/>
  <c r="C3" i="6"/>
  <c r="C2" i="6"/>
  <c r="B5" i="6"/>
  <c r="B4" i="6"/>
  <c r="B3" i="6"/>
  <c r="B2" i="6"/>
  <c r="A5" i="6"/>
  <c r="A4" i="6"/>
  <c r="A3" i="6"/>
  <c r="A2" i="6"/>
  <c r="I2" i="6"/>
  <c r="F2" i="6"/>
  <c r="E51" i="1"/>
  <c r="F50" i="1"/>
  <c r="F49" i="1"/>
  <c r="F48" i="1"/>
  <c r="F47" i="1"/>
  <c r="E10" i="8"/>
  <c r="E39" i="8"/>
  <c r="I39" i="8"/>
  <c r="G39" i="8"/>
  <c r="B39" i="8"/>
  <c r="J44" i="8" l="1"/>
  <c r="J43" i="8"/>
  <c r="J41" i="8"/>
  <c r="J42" i="8"/>
  <c r="J40" i="8"/>
  <c r="J39" i="8"/>
  <c r="G13" i="8"/>
  <c r="I13" i="8"/>
  <c r="E13" i="8"/>
  <c r="B13" i="8"/>
  <c r="J13" i="8" l="1"/>
  <c r="C3" i="5"/>
  <c r="C4" i="5"/>
  <c r="C5" i="5"/>
  <c r="C6" i="5"/>
  <c r="C7" i="5"/>
  <c r="C8" i="5"/>
  <c r="C9" i="5"/>
  <c r="C10" i="5"/>
  <c r="C11" i="5"/>
  <c r="C12" i="5"/>
  <c r="C13" i="5"/>
  <c r="C14" i="5"/>
  <c r="C15" i="5"/>
  <c r="C16" i="5"/>
  <c r="C17" i="5"/>
  <c r="C18" i="5"/>
  <c r="C19" i="5"/>
  <c r="C20" i="5"/>
  <c r="C21" i="5"/>
  <c r="C22" i="5"/>
  <c r="C23" i="5"/>
  <c r="C24" i="5"/>
  <c r="C25" i="5"/>
  <c r="C26" i="5"/>
  <c r="C27" i="5"/>
  <c r="C28" i="5"/>
  <c r="C29" i="5"/>
  <c r="C30" i="5"/>
  <c r="J71" i="1" l="1"/>
  <c r="J64" i="1"/>
  <c r="E58" i="1"/>
  <c r="E16" i="8" l="1"/>
  <c r="I19" i="8"/>
  <c r="G19" i="8"/>
  <c r="E19" i="8"/>
  <c r="B19" i="8"/>
  <c r="J19" i="8" l="1"/>
  <c r="I2" i="13" l="1"/>
  <c r="G2" i="13"/>
  <c r="E2" i="13"/>
  <c r="B2" i="13"/>
  <c r="J2" i="13" l="1"/>
  <c r="G2" i="8" l="1"/>
  <c r="G3" i="8"/>
  <c r="G4" i="8"/>
  <c r="G5" i="8"/>
  <c r="G6" i="8"/>
  <c r="G7" i="8"/>
  <c r="G8" i="8"/>
  <c r="G9" i="8"/>
  <c r="G10" i="8"/>
  <c r="G11" i="8"/>
  <c r="G12" i="8"/>
  <c r="G14" i="8"/>
  <c r="G15" i="8"/>
  <c r="G16" i="8"/>
  <c r="G17" i="8"/>
  <c r="G18" i="8"/>
  <c r="G20" i="8"/>
  <c r="G21" i="8"/>
  <c r="G22" i="8"/>
  <c r="G23" i="8"/>
  <c r="G24" i="8"/>
  <c r="G25" i="8"/>
  <c r="G26" i="8"/>
  <c r="G27" i="8"/>
  <c r="G28" i="8"/>
  <c r="G29" i="8"/>
  <c r="G30" i="8"/>
  <c r="G31" i="8"/>
  <c r="G32" i="8"/>
  <c r="G33" i="8"/>
  <c r="G34" i="8"/>
  <c r="G35" i="8"/>
  <c r="G36" i="8"/>
  <c r="G37" i="8"/>
  <c r="G38" i="8"/>
  <c r="I2" i="8" l="1"/>
  <c r="I3" i="8"/>
  <c r="I4" i="8"/>
  <c r="I5" i="8"/>
  <c r="I6" i="8"/>
  <c r="I7" i="8"/>
  <c r="I8" i="8"/>
  <c r="I9" i="8"/>
  <c r="I10" i="8"/>
  <c r="I11" i="8"/>
  <c r="I12" i="8"/>
  <c r="I14" i="8"/>
  <c r="I15" i="8"/>
  <c r="I16" i="8"/>
  <c r="I17" i="8"/>
  <c r="I18" i="8"/>
  <c r="I20" i="8"/>
  <c r="I21" i="8"/>
  <c r="I22" i="8"/>
  <c r="I23" i="8"/>
  <c r="I24" i="8"/>
  <c r="I25" i="8"/>
  <c r="I26" i="8"/>
  <c r="I27" i="8"/>
  <c r="I28" i="8"/>
  <c r="I29" i="8"/>
  <c r="I30" i="8"/>
  <c r="I31" i="8"/>
  <c r="I32" i="8"/>
  <c r="I33" i="8"/>
  <c r="I34" i="8"/>
  <c r="I35" i="8"/>
  <c r="I36" i="8"/>
  <c r="I37" i="8"/>
  <c r="I38" i="8"/>
  <c r="E2" i="8"/>
  <c r="E3" i="8"/>
  <c r="E4" i="8"/>
  <c r="E5" i="8"/>
  <c r="E6" i="8"/>
  <c r="E7" i="8"/>
  <c r="E8" i="8"/>
  <c r="E9" i="8"/>
  <c r="E11" i="8"/>
  <c r="E12" i="8"/>
  <c r="E14" i="8"/>
  <c r="E15" i="8"/>
  <c r="E17" i="8"/>
  <c r="E18" i="8"/>
  <c r="E20" i="8"/>
  <c r="E21" i="8"/>
  <c r="E22" i="8"/>
  <c r="E23" i="8"/>
  <c r="E24" i="8"/>
  <c r="E25" i="8"/>
  <c r="E26" i="8"/>
  <c r="E27" i="8"/>
  <c r="E28" i="8"/>
  <c r="E29" i="8"/>
  <c r="E30" i="8"/>
  <c r="E31" i="8"/>
  <c r="E32" i="8"/>
  <c r="E33" i="8"/>
  <c r="E34" i="8"/>
  <c r="E35" i="8"/>
  <c r="E36" i="8"/>
  <c r="E37" i="8"/>
  <c r="E38" i="8"/>
  <c r="B38" i="8"/>
  <c r="B37" i="8"/>
  <c r="B36" i="8"/>
  <c r="B35" i="8"/>
  <c r="B34" i="8"/>
  <c r="B33" i="8"/>
  <c r="B32" i="8"/>
  <c r="B31" i="8"/>
  <c r="B30" i="8"/>
  <c r="B29" i="8"/>
  <c r="B28" i="8"/>
  <c r="B27" i="8"/>
  <c r="B26" i="8"/>
  <c r="B25" i="8"/>
  <c r="B24" i="8"/>
  <c r="B23" i="8"/>
  <c r="B22" i="8"/>
  <c r="B21" i="8"/>
  <c r="B20" i="8"/>
  <c r="B18" i="8"/>
  <c r="B17" i="8"/>
  <c r="B16" i="8"/>
  <c r="B15" i="8"/>
  <c r="B14" i="8"/>
  <c r="B12" i="8"/>
  <c r="B11" i="8"/>
  <c r="B10" i="8"/>
  <c r="B9" i="8"/>
  <c r="B8" i="8"/>
  <c r="B7" i="8"/>
  <c r="B6" i="8"/>
  <c r="B5" i="8"/>
  <c r="B4" i="8"/>
  <c r="B3" i="8"/>
  <c r="B2" i="8"/>
  <c r="J8" i="8" l="1"/>
  <c r="J37" i="8"/>
  <c r="J17" i="8"/>
  <c r="J25" i="8"/>
  <c r="J30" i="8"/>
  <c r="J36" i="8"/>
  <c r="J29" i="8"/>
  <c r="J24" i="8"/>
  <c r="J16" i="8"/>
  <c r="J7" i="8"/>
  <c r="J3" i="8"/>
  <c r="J15" i="8"/>
  <c r="J6" i="8"/>
  <c r="J28" i="8"/>
  <c r="J23" i="8"/>
  <c r="J38" i="8"/>
  <c r="J31" i="8"/>
  <c r="J26" i="8"/>
  <c r="J9" i="8"/>
  <c r="J33" i="8"/>
  <c r="J27" i="8"/>
  <c r="J20" i="8"/>
  <c r="J11" i="8"/>
  <c r="J4" i="8"/>
  <c r="J32" i="8"/>
  <c r="J18" i="8"/>
  <c r="J10" i="8"/>
  <c r="J35" i="8"/>
  <c r="J22" i="8"/>
  <c r="J14" i="8"/>
  <c r="J2" i="8"/>
  <c r="J34" i="8"/>
  <c r="J21" i="8"/>
  <c r="J12" i="8"/>
  <c r="J5" i="8"/>
  <c r="B24" i="1" l="1"/>
  <c r="C31" i="5"/>
  <c r="C32" i="5"/>
  <c r="C33" i="5"/>
  <c r="C34" i="5"/>
  <c r="C35" i="5"/>
  <c r="C36" i="5"/>
  <c r="C37" i="5"/>
  <c r="C38" i="5"/>
  <c r="C2" i="5"/>
  <c r="N33" i="1"/>
  <c r="N34" i="1"/>
  <c r="N35" i="1"/>
  <c r="N36" i="1"/>
  <c r="N37" i="1"/>
  <c r="N38" i="1"/>
  <c r="N32" i="1"/>
  <c r="N24" i="1"/>
  <c r="N25" i="1"/>
  <c r="N26" i="1"/>
  <c r="N27" i="1"/>
  <c r="N28" i="1"/>
  <c r="N29" i="1"/>
  <c r="N30" i="1"/>
  <c r="J24" i="1"/>
  <c r="F32" i="1"/>
  <c r="J25" i="1"/>
  <c r="J26" i="1"/>
  <c r="J27" i="1"/>
  <c r="J28" i="1"/>
  <c r="J29" i="1"/>
  <c r="J30" i="1"/>
  <c r="J32" i="1"/>
  <c r="J33" i="1"/>
  <c r="J34" i="1"/>
  <c r="J35" i="1"/>
  <c r="J36" i="1"/>
  <c r="J37" i="1"/>
  <c r="J38" i="1"/>
  <c r="F24" i="1"/>
  <c r="F25" i="1"/>
  <c r="F26" i="1"/>
  <c r="F27" i="1"/>
  <c r="F28" i="1"/>
  <c r="F29" i="1"/>
  <c r="F30" i="1"/>
  <c r="F33" i="1"/>
  <c r="F34" i="1"/>
  <c r="F35" i="1"/>
  <c r="F36" i="1"/>
  <c r="F37" i="1"/>
  <c r="F38" i="1"/>
  <c r="A5" i="5"/>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M5" i="6" l="1"/>
  <c r="M4" i="6"/>
  <c r="M3" i="6"/>
  <c r="M2" i="6"/>
  <c r="P28" i="1"/>
  <c r="N13" i="4" s="1"/>
  <c r="P36" i="1"/>
  <c r="N21" i="4" s="1"/>
  <c r="P34" i="1"/>
  <c r="N19" i="4" s="1"/>
  <c r="P33" i="1"/>
  <c r="N18" i="4" s="1"/>
  <c r="P38" i="1"/>
  <c r="N23" i="4" s="1"/>
  <c r="P37" i="1"/>
  <c r="N22" i="4" s="1"/>
  <c r="P35" i="1"/>
  <c r="N20" i="4" s="1"/>
  <c r="P29" i="1"/>
  <c r="N14" i="4" s="1"/>
  <c r="P27" i="1"/>
  <c r="N12" i="4" s="1"/>
  <c r="P25" i="1"/>
  <c r="N10" i="4" s="1"/>
  <c r="P24" i="1"/>
  <c r="P32" i="1"/>
  <c r="N17" i="4" s="1"/>
  <c r="P30" i="1"/>
  <c r="N15" i="4" s="1"/>
  <c r="P26" i="1"/>
  <c r="N11" i="4" s="1"/>
  <c r="T3" i="2"/>
  <c r="T6" i="2" s="1"/>
  <c r="U3" i="2"/>
  <c r="U6" i="2" s="1"/>
  <c r="V3" i="2"/>
  <c r="V6" i="2" s="1"/>
  <c r="W3" i="2"/>
  <c r="W6" i="2" s="1"/>
  <c r="X3" i="2"/>
  <c r="X6" i="2" s="1"/>
  <c r="Y3" i="2"/>
  <c r="Y6" i="2" s="1"/>
  <c r="S3" i="2"/>
  <c r="S6" i="2" s="1"/>
  <c r="Q3" i="2"/>
  <c r="Q6" i="2" s="1"/>
  <c r="L3" i="2"/>
  <c r="L6" i="2" s="1"/>
  <c r="M3" i="2"/>
  <c r="M6" i="2" s="1"/>
  <c r="N3" i="2"/>
  <c r="N6" i="2" s="1"/>
  <c r="O3" i="2"/>
  <c r="O6" i="2" s="1"/>
  <c r="P3" i="2"/>
  <c r="P6" i="2" s="1"/>
  <c r="K3" i="2"/>
  <c r="K6" i="2" s="1"/>
  <c r="I9" i="4"/>
  <c r="K9" i="4" s="1"/>
  <c r="L9" i="4" s="1"/>
  <c r="K2" i="2" s="1"/>
  <c r="K5" i="2" s="1"/>
  <c r="K8" i="2" l="1"/>
  <c r="N9" i="4"/>
  <c r="P31" i="1"/>
  <c r="B25" i="1" l="1"/>
  <c r="B26" i="1" l="1"/>
  <c r="I10" i="4"/>
  <c r="K10" i="4" s="1"/>
  <c r="L10" i="4" s="1"/>
  <c r="L2" i="2" s="1"/>
  <c r="L5" i="2" s="1"/>
  <c r="L8" i="2" s="1"/>
  <c r="M10" i="4" l="1"/>
  <c r="B27" i="1"/>
  <c r="I11" i="4"/>
  <c r="K11" i="4" s="1"/>
  <c r="L11" i="4" s="1"/>
  <c r="M2" i="2" s="1"/>
  <c r="M5" i="2" s="1"/>
  <c r="M8" i="2" s="1"/>
  <c r="O10" i="4" l="1"/>
  <c r="R25" i="1" s="1"/>
  <c r="Q25" i="1"/>
  <c r="M11" i="4"/>
  <c r="B28" i="1"/>
  <c r="I12" i="4"/>
  <c r="K12" i="4" s="1"/>
  <c r="L12" i="4" s="1"/>
  <c r="N2" i="2" s="1"/>
  <c r="N5" i="2" s="1"/>
  <c r="N8" i="2" s="1"/>
  <c r="O11" i="4" l="1"/>
  <c r="R26" i="1" s="1"/>
  <c r="Q26" i="1"/>
  <c r="P39" i="1"/>
  <c r="N24" i="4" s="1"/>
  <c r="M12" i="4"/>
  <c r="B29" i="1"/>
  <c r="I13" i="4"/>
  <c r="K13" i="4" s="1"/>
  <c r="L13" i="4" s="1"/>
  <c r="O2" i="2" s="1"/>
  <c r="O5" i="2" s="1"/>
  <c r="O8" i="2" s="1"/>
  <c r="O12" i="4" l="1"/>
  <c r="R27" i="1" s="1"/>
  <c r="Q27" i="1"/>
  <c r="M13" i="4"/>
  <c r="B30" i="1"/>
  <c r="I14" i="4"/>
  <c r="K14" i="4" s="1"/>
  <c r="L14" i="4" s="1"/>
  <c r="P2" i="2" s="1"/>
  <c r="P5" i="2" s="1"/>
  <c r="P8" i="2" s="1"/>
  <c r="O13" i="4" l="1"/>
  <c r="R28" i="1" s="1"/>
  <c r="Q28" i="1"/>
  <c r="M14" i="4"/>
  <c r="I15" i="4"/>
  <c r="K15" i="4" s="1"/>
  <c r="L15" i="4" s="1"/>
  <c r="Q2" i="2" s="1"/>
  <c r="Q5" i="2" s="1"/>
  <c r="Q8" i="2" s="1"/>
  <c r="B31" i="1"/>
  <c r="B32" i="1" s="1"/>
  <c r="O14" i="4" l="1"/>
  <c r="R29" i="1" s="1"/>
  <c r="Q29" i="1"/>
  <c r="M15" i="4"/>
  <c r="I17" i="4"/>
  <c r="K17" i="4" s="1"/>
  <c r="L17" i="4" s="1"/>
  <c r="S2" i="2" s="1"/>
  <c r="S5" i="2" s="1"/>
  <c r="S8" i="2" s="1"/>
  <c r="B33" i="1"/>
  <c r="O15" i="4" l="1"/>
  <c r="R30" i="1" s="1"/>
  <c r="Q30" i="1"/>
  <c r="M17" i="4"/>
  <c r="I18" i="4"/>
  <c r="K18" i="4" s="1"/>
  <c r="L18" i="4" s="1"/>
  <c r="T2" i="2" s="1"/>
  <c r="T5" i="2" s="1"/>
  <c r="T8" i="2" s="1"/>
  <c r="B34" i="1"/>
  <c r="O17" i="4" l="1"/>
  <c r="R32" i="1" s="1"/>
  <c r="Q32" i="1"/>
  <c r="M18" i="4"/>
  <c r="I19" i="4"/>
  <c r="K19" i="4" s="1"/>
  <c r="L19" i="4" s="1"/>
  <c r="U2" i="2" s="1"/>
  <c r="U5" i="2" s="1"/>
  <c r="U8" i="2" s="1"/>
  <c r="B35" i="1"/>
  <c r="O18" i="4" l="1"/>
  <c r="R33" i="1" s="1"/>
  <c r="Q33" i="1"/>
  <c r="B36" i="1"/>
  <c r="I20" i="4"/>
  <c r="K20" i="4" s="1"/>
  <c r="L20" i="4" s="1"/>
  <c r="V2" i="2" s="1"/>
  <c r="V5" i="2" s="1"/>
  <c r="V8" i="2" s="1"/>
  <c r="M20" i="4" l="1"/>
  <c r="B37" i="1"/>
  <c r="I21" i="4"/>
  <c r="K21" i="4" s="1"/>
  <c r="L21" i="4" s="1"/>
  <c r="W2" i="2" s="1"/>
  <c r="W5" i="2" s="1"/>
  <c r="W8" i="2" s="1"/>
  <c r="O20" i="4" l="1"/>
  <c r="R35" i="1" s="1"/>
  <c r="Q35" i="1"/>
  <c r="M21" i="4"/>
  <c r="B38" i="1"/>
  <c r="I22" i="4"/>
  <c r="K22" i="4" s="1"/>
  <c r="L22" i="4" s="1"/>
  <c r="X2" i="2" s="1"/>
  <c r="X5" i="2" s="1"/>
  <c r="X8" i="2" s="1"/>
  <c r="N4" i="6" l="1"/>
  <c r="N5" i="6"/>
  <c r="N3" i="6"/>
  <c r="N2" i="6"/>
  <c r="I23" i="4"/>
  <c r="K23" i="4" s="1"/>
  <c r="L23" i="4" s="1"/>
  <c r="Y2" i="2" s="1"/>
  <c r="Y5" i="2" s="1"/>
  <c r="Y8" i="2" s="1"/>
  <c r="M23" i="4" s="1"/>
  <c r="O21" i="4"/>
  <c r="R36" i="1" s="1"/>
  <c r="Q36" i="1"/>
  <c r="M22" i="4"/>
  <c r="O22" i="4" l="1"/>
  <c r="R37" i="1" s="1"/>
  <c r="Q37" i="1"/>
  <c r="O23" i="4"/>
  <c r="R38" i="1" s="1"/>
  <c r="Q38" i="1"/>
  <c r="N16" i="4" l="1"/>
  <c r="N25" i="4" s="1"/>
  <c r="P40" i="1" s="1"/>
  <c r="E46" i="1" s="1"/>
  <c r="F51" i="1" s="1"/>
  <c r="M19" i="4" l="1"/>
  <c r="M9" i="4"/>
  <c r="O9" i="4" l="1"/>
  <c r="Q24" i="1"/>
  <c r="O19" i="4"/>
  <c r="Q34" i="1"/>
  <c r="G2" i="6" l="1"/>
  <c r="H2" i="6" s="1"/>
  <c r="G5" i="6"/>
  <c r="H5" i="6" s="1"/>
  <c r="G4" i="6"/>
  <c r="H4" i="6" s="1"/>
  <c r="G3" i="6"/>
  <c r="H3" i="6" s="1"/>
  <c r="O24" i="4"/>
  <c r="R39" i="1" s="1"/>
  <c r="R34" i="1"/>
  <c r="O16" i="4"/>
  <c r="R24" i="1"/>
  <c r="L1" i="6" l="1"/>
  <c r="O25" i="4"/>
  <c r="R40" i="1" s="1"/>
  <c r="H6" i="6" s="1"/>
  <c r="I6" i="6" s="1"/>
  <c r="R31" i="1"/>
</calcChain>
</file>

<file path=xl/sharedStrings.xml><?xml version="1.0" encoding="utf-8"?>
<sst xmlns="http://schemas.openxmlformats.org/spreadsheetml/2006/main" count="881" uniqueCount="605">
  <si>
    <t>VPS Grade:</t>
  </si>
  <si>
    <t xml:space="preserve">VCAA PAY ID:  </t>
  </si>
  <si>
    <t>Date</t>
  </si>
  <si>
    <t>Day</t>
  </si>
  <si>
    <t>Hours of Duty</t>
  </si>
  <si>
    <t>Total hours worked</t>
  </si>
  <si>
    <t>Start</t>
  </si>
  <si>
    <t>Finish</t>
  </si>
  <si>
    <t>work hours</t>
  </si>
  <si>
    <t>Hours</t>
  </si>
  <si>
    <t>Subtotal</t>
  </si>
  <si>
    <t>Monday</t>
  </si>
  <si>
    <t>Tuesday</t>
  </si>
  <si>
    <t>Wednesday</t>
  </si>
  <si>
    <t>Thursday</t>
  </si>
  <si>
    <t>Friday</t>
  </si>
  <si>
    <t>Saturday</t>
  </si>
  <si>
    <t>Sunday</t>
  </si>
  <si>
    <t>VCAA USE ONLY</t>
  </si>
  <si>
    <t>I hereby certify that:</t>
  </si>
  <si>
    <t>Level</t>
  </si>
  <si>
    <t>A</t>
  </si>
  <si>
    <t>C</t>
  </si>
  <si>
    <t>D</t>
  </si>
  <si>
    <t>E</t>
  </si>
  <si>
    <t>F</t>
  </si>
  <si>
    <t>VPS1</t>
  </si>
  <si>
    <t>VPS2</t>
  </si>
  <si>
    <t>VPS3</t>
  </si>
  <si>
    <t>VPS4</t>
  </si>
  <si>
    <t>VPS5</t>
  </si>
  <si>
    <t>VPS6</t>
  </si>
  <si>
    <t>G</t>
  </si>
  <si>
    <t>H</t>
  </si>
  <si>
    <t>A1</t>
  </si>
  <si>
    <t xml:space="preserve">to </t>
  </si>
  <si>
    <t>Index</t>
  </si>
  <si>
    <t>A1 lookUP</t>
  </si>
  <si>
    <t>No</t>
  </si>
  <si>
    <t>3 WED</t>
  </si>
  <si>
    <t>4 THRU</t>
  </si>
  <si>
    <t>5 FRI</t>
  </si>
  <si>
    <t>6 SAT</t>
  </si>
  <si>
    <t>7 SUN</t>
  </si>
  <si>
    <t>1 MON</t>
  </si>
  <si>
    <t>2 TUE</t>
  </si>
  <si>
    <t>8 MON</t>
  </si>
  <si>
    <t>9 TUE</t>
  </si>
  <si>
    <t>10 WED</t>
  </si>
  <si>
    <t>11 THRU</t>
  </si>
  <si>
    <t>12 FRI</t>
  </si>
  <si>
    <t>13 SAT</t>
  </si>
  <si>
    <t>14 SUN</t>
  </si>
  <si>
    <t>Hourly Rates</t>
  </si>
  <si>
    <t>Hours worked</t>
  </si>
  <si>
    <t>Entity</t>
  </si>
  <si>
    <t>Date:</t>
  </si>
  <si>
    <t>SUBTOTAL Week 1:</t>
  </si>
  <si>
    <t>SUBTOTAL Week 2:</t>
  </si>
  <si>
    <t>Start Date</t>
  </si>
  <si>
    <t>Sample Of Time Format</t>
  </si>
  <si>
    <t>8:30 AM</t>
  </si>
  <si>
    <t>5:00 PM</t>
  </si>
  <si>
    <t>1:00 PM</t>
  </si>
  <si>
    <t>1:30 PM</t>
  </si>
  <si>
    <t>Meal Break</t>
  </si>
  <si>
    <t xml:space="preserve">Absence During </t>
  </si>
  <si>
    <t>3:00 PM</t>
  </si>
  <si>
    <t>3:30 PM</t>
  </si>
  <si>
    <t>TIME SHEET                Casual Employee</t>
  </si>
  <si>
    <t>APPLICATION</t>
  </si>
  <si>
    <t>First Name</t>
  </si>
  <si>
    <t>First Name:</t>
  </si>
  <si>
    <t>Last Name:</t>
  </si>
  <si>
    <t>Work Unit Name:</t>
  </si>
  <si>
    <t>Branch</t>
  </si>
  <si>
    <t>BranchShort</t>
  </si>
  <si>
    <t>DeptID</t>
  </si>
  <si>
    <t>Planning Strategy &amp; Corp Suprt</t>
  </si>
  <si>
    <t>Infrastructure</t>
  </si>
  <si>
    <t>116917</t>
  </si>
  <si>
    <t>VCAA - Finance</t>
  </si>
  <si>
    <t>116918</t>
  </si>
  <si>
    <t>VCAA - Planning Strategy and Corporate Support</t>
  </si>
  <si>
    <t>116931</t>
  </si>
  <si>
    <t>VCAA - International</t>
  </si>
  <si>
    <t>116934</t>
  </si>
  <si>
    <t>VCAA - Communications</t>
  </si>
  <si>
    <t>116935</t>
  </si>
  <si>
    <t>VCAA - Legal Services Unit</t>
  </si>
  <si>
    <t>116999</t>
  </si>
  <si>
    <t>VCAA - Information Technology</t>
  </si>
  <si>
    <t>VCAA - Assessment &amp; Reporting</t>
  </si>
  <si>
    <t>Assessment</t>
  </si>
  <si>
    <t>116922</t>
  </si>
  <si>
    <t>VCAA - Student Records and Results</t>
  </si>
  <si>
    <t>116928</t>
  </si>
  <si>
    <t>VCAA - Data Analysis Measurement and Report</t>
  </si>
  <si>
    <t>116965</t>
  </si>
  <si>
    <t>VCAA - Assessment Applications</t>
  </si>
  <si>
    <t>116988</t>
  </si>
  <si>
    <t>VCAA - Assessment and Reporting</t>
  </si>
  <si>
    <t>VCAA - Assessment Centre</t>
  </si>
  <si>
    <t>116923</t>
  </si>
  <si>
    <t>VCAA - Assessment Service</t>
  </si>
  <si>
    <t>116924</t>
  </si>
  <si>
    <t>VCAA - Assessment Operations</t>
  </si>
  <si>
    <t>116929</t>
  </si>
  <si>
    <t>VCAA - Assessment Programs Unit</t>
  </si>
  <si>
    <t>116986</t>
  </si>
  <si>
    <t>VCAA - Priority Assessment Project</t>
  </si>
  <si>
    <t>116987</t>
  </si>
  <si>
    <t>VCAA - Assessment Centre Management</t>
  </si>
  <si>
    <t>116989</t>
  </si>
  <si>
    <t>116990</t>
  </si>
  <si>
    <t>VCAA - Digital Assessment Services</t>
  </si>
  <si>
    <t>VCAA - Curriculum</t>
  </si>
  <si>
    <t>Curriculum</t>
  </si>
  <si>
    <t>VCAA - Curriculum Managers</t>
  </si>
  <si>
    <t>116941</t>
  </si>
  <si>
    <t>VCAA - Languages Unit</t>
  </si>
  <si>
    <t>116945</t>
  </si>
  <si>
    <t>VCAA - VET</t>
  </si>
  <si>
    <t>116946</t>
  </si>
  <si>
    <t>VCAA - VCAL</t>
  </si>
  <si>
    <t>116947</t>
  </si>
  <si>
    <t>VCAA-Curriculum F-10</t>
  </si>
  <si>
    <t>116948</t>
  </si>
  <si>
    <t>VCAA - VCE Curriculum</t>
  </si>
  <si>
    <t>116949</t>
  </si>
  <si>
    <t>116964</t>
  </si>
  <si>
    <t>VCAA - Early Years</t>
  </si>
  <si>
    <t>116993</t>
  </si>
  <si>
    <t>116998</t>
  </si>
  <si>
    <t>VCAA - VCE Examinations</t>
  </si>
  <si>
    <t>VCAA Executive Management</t>
  </si>
  <si>
    <t>CEO</t>
  </si>
  <si>
    <t>116766</t>
  </si>
  <si>
    <t>VCAA - Executive Management</t>
  </si>
  <si>
    <t>Finance</t>
  </si>
  <si>
    <t>eduPay Department Name</t>
  </si>
  <si>
    <t>Planning Strategy and Corporate Support</t>
  </si>
  <si>
    <t>International</t>
  </si>
  <si>
    <t>Communications</t>
  </si>
  <si>
    <t>Legal Services Unit</t>
  </si>
  <si>
    <t>Information Technology</t>
  </si>
  <si>
    <t>Student Records and Results</t>
  </si>
  <si>
    <t>Data Analysis Measurement and Report</t>
  </si>
  <si>
    <t>Assessment Applications</t>
  </si>
  <si>
    <t>Assessment and Reporting</t>
  </si>
  <si>
    <t>Assessment Service</t>
  </si>
  <si>
    <t>Assessment Operations</t>
  </si>
  <si>
    <t>Assessment Programs Unit</t>
  </si>
  <si>
    <t>Priority Assessment Project</t>
  </si>
  <si>
    <t>Assessment Centre Management</t>
  </si>
  <si>
    <t>Assessment Centre</t>
  </si>
  <si>
    <t>Digital Assessment Services</t>
  </si>
  <si>
    <t>Curriculum Managers</t>
  </si>
  <si>
    <t>Languages Unit</t>
  </si>
  <si>
    <t>VET</t>
  </si>
  <si>
    <t>VCAL</t>
  </si>
  <si>
    <t>VCE Curriculum</t>
  </si>
  <si>
    <t>Early Years</t>
  </si>
  <si>
    <t>VCE Examinations</t>
  </si>
  <si>
    <t>Executive Management</t>
  </si>
  <si>
    <t>Department Name</t>
  </si>
  <si>
    <t>DEPT Name and Number</t>
  </si>
  <si>
    <t>Period end:</t>
  </si>
  <si>
    <t>Period Start:</t>
  </si>
  <si>
    <t>Select the first Monday of your working week</t>
  </si>
  <si>
    <t>Project:</t>
  </si>
  <si>
    <t>I hereby certify as to the accuracy and completeness of the information on this time sheet.</t>
  </si>
  <si>
    <t>$ Due</t>
  </si>
  <si>
    <t>GrandTotal</t>
  </si>
  <si>
    <t>Week 2</t>
  </si>
  <si>
    <t>Week 1</t>
  </si>
  <si>
    <t>H/Rate</t>
  </si>
  <si>
    <t>$</t>
  </si>
  <si>
    <t xml:space="preserve">Grand Total: </t>
  </si>
  <si>
    <t>Payable                       Rate and Amount</t>
  </si>
  <si>
    <t xml:space="preserve">All casuals employed by the VCAA must have an online SSMS account. </t>
  </si>
  <si>
    <t xml:space="preserve">If new to have submitted before any payment is due a Direct Credit Banking details form and a Tax File Number Declaration form and be aware of Superannuation and Salary sacrifice issues. </t>
  </si>
  <si>
    <t>The VCAA will not take responsibility for incorrect information given by the employee.</t>
  </si>
  <si>
    <t>·        the appointment of this employee has been duly authorised and is still current.</t>
  </si>
  <si>
    <t>·        the appointment has been made in accordance with VPS Staffing Guidelines and VCAA conditions of employment.</t>
  </si>
  <si>
    <t>·        a Statutory Declaration in respect to the disclosure of information has been duly completed.</t>
  </si>
  <si>
    <t>·        funding for the appointment is approved in the current budget in accordance with the following budget classifications.</t>
  </si>
  <si>
    <t>Phone No:</t>
  </si>
  <si>
    <t>Signature of Employee:</t>
  </si>
  <si>
    <t>Signature of Unit Manager:</t>
  </si>
  <si>
    <t>Business Unit</t>
  </si>
  <si>
    <t>Account</t>
  </si>
  <si>
    <t>Payroll Information for Employees and Managers</t>
  </si>
  <si>
    <t>Therefore, it is your responsibility to ensure you maintain main contact details via that account (preferred email, mobile, home phone, mailing address).</t>
  </si>
  <si>
    <t>You also need to be familiar with and comply with the VCAA’s employment conditions, and payment requirements – including criminal records check, conditions of appointment, pay rates and dates.</t>
  </si>
  <si>
    <t xml:space="preserve">Using your SSMS account your personal details as listed above can be checked via the Modify Personal Details menu item.	</t>
  </si>
  <si>
    <t xml:space="preserve">Pay advice slips will be sent to the preferred email address given by you under your SSMS account.	 </t>
  </si>
  <si>
    <t>Employee ID</t>
  </si>
  <si>
    <t>Surname</t>
  </si>
  <si>
    <t>PAY Type</t>
  </si>
  <si>
    <t>VPS level</t>
  </si>
  <si>
    <t>HR rate</t>
  </si>
  <si>
    <t>Total Gross</t>
  </si>
  <si>
    <t>Cost code</t>
  </si>
  <si>
    <t xml:space="preserve">Description </t>
  </si>
  <si>
    <t>Origin</t>
  </si>
  <si>
    <t xml:space="preserve">*We can add other grades if needed </t>
  </si>
  <si>
    <t>VPS1.1</t>
  </si>
  <si>
    <t>VPS2.1</t>
  </si>
  <si>
    <t>VPS2.1M</t>
  </si>
  <si>
    <t>VPS2.2</t>
  </si>
  <si>
    <t>VPS2.2M</t>
  </si>
  <si>
    <t>VPS3.1</t>
  </si>
  <si>
    <t>VPS5.1</t>
  </si>
  <si>
    <t>VPS6.1</t>
  </si>
  <si>
    <t>VPS3.2</t>
  </si>
  <si>
    <t>VPS5.2</t>
  </si>
  <si>
    <t>VPS6.2</t>
  </si>
  <si>
    <t>GRADE</t>
  </si>
  <si>
    <t>ATTACHE CODE</t>
  </si>
  <si>
    <t>BASE</t>
  </si>
  <si>
    <t>LEAD WORKER</t>
  </si>
  <si>
    <t>VPS1.2</t>
  </si>
  <si>
    <t>MIDNIGHT</t>
  </si>
  <si>
    <t>VPS1M</t>
  </si>
  <si>
    <t>MIDNIGHT SHIFT LEADER</t>
  </si>
  <si>
    <t>VPS1.2M</t>
  </si>
  <si>
    <t>RANGE 1</t>
  </si>
  <si>
    <t>2.1 MIDNIGHT</t>
  </si>
  <si>
    <t>RANGE 2</t>
  </si>
  <si>
    <t>2.2 MIDNIGHT</t>
  </si>
  <si>
    <t>VPS4.1</t>
  </si>
  <si>
    <t>TOP  OF GRADE</t>
  </si>
  <si>
    <t>VPS6.3</t>
  </si>
  <si>
    <t>VPS Rates from 1/07/2016</t>
  </si>
  <si>
    <t>VCAA2020</t>
  </si>
  <si>
    <t>Description</t>
  </si>
  <si>
    <t>Office of the CEO</t>
  </si>
  <si>
    <t>Assessment and Reporting Executive Director</t>
  </si>
  <si>
    <t>Data Analysis, Measurement and Reporting Unit</t>
  </si>
  <si>
    <t>Assessment Applications Unit</t>
  </si>
  <si>
    <t>Student Records and Results Unit</t>
  </si>
  <si>
    <t>Priority Assessment Projects Unit</t>
  </si>
  <si>
    <t>Digital Assessment Services Unit</t>
  </si>
  <si>
    <t>Assessment Centre Director</t>
  </si>
  <si>
    <t>Assessment Centre Branch</t>
  </si>
  <si>
    <t>Assessment Centre Management Unit</t>
  </si>
  <si>
    <t>Assessment Operations Unit</t>
  </si>
  <si>
    <t>Curriculum Executive Director</t>
  </si>
  <si>
    <t>VCE Curriculum (Victorian Certificate of Education) Unit</t>
  </si>
  <si>
    <t>Victorian Curriculum F-10</t>
  </si>
  <si>
    <t>VET (Vocational Education and Training) Unit</t>
  </si>
  <si>
    <t>Early Years Unit</t>
  </si>
  <si>
    <t>VCE Examinations Unit</t>
  </si>
  <si>
    <t>Curriculum Managers Unit</t>
  </si>
  <si>
    <t>Technology Infrastructure Unit</t>
  </si>
  <si>
    <t>Finance Unit</t>
  </si>
  <si>
    <t>Human Resources Unit</t>
  </si>
  <si>
    <t>Assurance and Improvements Unit</t>
  </si>
  <si>
    <t>Communications Unit</t>
  </si>
  <si>
    <t>VCAA Corporate Costs</t>
  </si>
  <si>
    <t>Balance Sheet Transactions</t>
  </si>
  <si>
    <t>Intercompany Account</t>
  </si>
  <si>
    <t>Senior Secondary Certificate Reform Unit</t>
  </si>
  <si>
    <t>International  Unit</t>
  </si>
  <si>
    <t>Business Unit Desc</t>
  </si>
  <si>
    <t>Division</t>
  </si>
  <si>
    <t>costcentre</t>
  </si>
  <si>
    <t>EntityDesc</t>
  </si>
  <si>
    <t xml:space="preserve"> Project</t>
  </si>
  <si>
    <t>BU</t>
  </si>
  <si>
    <t>56561080210561012</t>
  </si>
  <si>
    <t>VCAA</t>
  </si>
  <si>
    <t>56561180210560001</t>
  </si>
  <si>
    <t>56561380210560001</t>
  </si>
  <si>
    <t>56561380210561001</t>
  </si>
  <si>
    <t>56561380210561006</t>
  </si>
  <si>
    <t>56561380210561009</t>
  </si>
  <si>
    <t>56561380210561015</t>
  </si>
  <si>
    <t>56561480210560001</t>
  </si>
  <si>
    <t>56561480210561012</t>
  </si>
  <si>
    <t>56561680210561000</t>
  </si>
  <si>
    <t>56561680210561004</t>
  </si>
  <si>
    <t>56561680210561006</t>
  </si>
  <si>
    <t>56561680210561007</t>
  </si>
  <si>
    <t>56561680210561009</t>
  </si>
  <si>
    <t>56561680210561013</t>
  </si>
  <si>
    <t>56561680210561015</t>
  </si>
  <si>
    <t>56561680213561015</t>
  </si>
  <si>
    <t>56561780210560001</t>
  </si>
  <si>
    <t>56561780210561050</t>
  </si>
  <si>
    <t>56561780210561053</t>
  </si>
  <si>
    <t>56561780210561060</t>
  </si>
  <si>
    <t>56562180210560001</t>
  </si>
  <si>
    <t>56562280210563021</t>
  </si>
  <si>
    <t>56562780210563069</t>
  </si>
  <si>
    <t>56562880210560001</t>
  </si>
  <si>
    <t>56562980210560001</t>
  </si>
  <si>
    <t>56562980210561001</t>
  </si>
  <si>
    <t>56562980210561002</t>
  </si>
  <si>
    <t>56564180210560001</t>
  </si>
  <si>
    <t>56564180210561001</t>
  </si>
  <si>
    <t>56564180210561006</t>
  </si>
  <si>
    <t>56564580210560001</t>
  </si>
  <si>
    <t>56564780086567001</t>
  </si>
  <si>
    <t>56564980086560001</t>
  </si>
  <si>
    <t>56564980210560001</t>
  </si>
  <si>
    <t>56564980210564050</t>
  </si>
  <si>
    <t>56564980210564051</t>
  </si>
  <si>
    <t>56564980210564053</t>
  </si>
  <si>
    <t>56564980210564055</t>
  </si>
  <si>
    <t>56565180210561053</t>
  </si>
  <si>
    <t>56565180210561061</t>
  </si>
  <si>
    <t>56565180210561062</t>
  </si>
  <si>
    <t>56565180210561063</t>
  </si>
  <si>
    <t>BU Desc</t>
  </si>
  <si>
    <t xml:space="preserve">Project codes </t>
  </si>
  <si>
    <t>Project Title</t>
  </si>
  <si>
    <t>Examination Setting and Vetting</t>
  </si>
  <si>
    <t>Examination Production and Printing</t>
  </si>
  <si>
    <t>Written Examination Assessment</t>
  </si>
  <si>
    <t>Arts Performance Assessment</t>
  </si>
  <si>
    <t>LOTE Oral Assessment</t>
  </si>
  <si>
    <t>Examination Processing</t>
  </si>
  <si>
    <t>Special Provision</t>
  </si>
  <si>
    <t>School Assessments</t>
  </si>
  <si>
    <t>Examination Conduct and Administration</t>
  </si>
  <si>
    <t>Online Assessment</t>
  </si>
  <si>
    <t>Student Results Service</t>
  </si>
  <si>
    <t>Victorian Student Number</t>
  </si>
  <si>
    <t>Data Management</t>
  </si>
  <si>
    <t>Externally Assessed Task</t>
  </si>
  <si>
    <t>Assessment Support</t>
  </si>
  <si>
    <t>Special Provision On-Line forms</t>
  </si>
  <si>
    <t>ACACA Comparability Study</t>
  </si>
  <si>
    <t>VSR to Shared Infrastructure</t>
  </si>
  <si>
    <t>Activity 3.3 Integrated Assessment Strategy</t>
  </si>
  <si>
    <t>GAT Online</t>
  </si>
  <si>
    <t>NAPLAN Assessment and reporting</t>
  </si>
  <si>
    <t>Tasmanian NAPLAN marking</t>
  </si>
  <si>
    <t>GAT Test Development</t>
  </si>
  <si>
    <t>NAPLAN Online</t>
  </si>
  <si>
    <t xml:space="preserve">On Demand Assessment </t>
  </si>
  <si>
    <t>Insight - Part B</t>
  </si>
  <si>
    <t>Digital Assessment Library</t>
  </si>
  <si>
    <t>Reporting Literacy and Numeracy Attainment</t>
  </si>
  <si>
    <t>Selective Entry Schools Testing</t>
  </si>
  <si>
    <t>VCAA Integrated Solution</t>
  </si>
  <si>
    <t>Insight Project Part A</t>
  </si>
  <si>
    <t>Mathematics Online Interview</t>
  </si>
  <si>
    <t>Transition Learning Development Statement</t>
  </si>
  <si>
    <t>English Online Interview</t>
  </si>
  <si>
    <t>Statistics at VCAA</t>
  </si>
  <si>
    <t>VASS Cross Browser/Device Support</t>
  </si>
  <si>
    <t>VOSS Fully Online Marking</t>
  </si>
  <si>
    <t>Special Examination Arrangements</t>
  </si>
  <si>
    <t>Education State Targets</t>
  </si>
  <si>
    <t>Victorian Curriculum</t>
  </si>
  <si>
    <t>Curriculum Review and Accreditation</t>
  </si>
  <si>
    <t>Curriculum Implementation</t>
  </si>
  <si>
    <t>Quality Assurance</t>
  </si>
  <si>
    <t>Consultative Forums</t>
  </si>
  <si>
    <t>Sample Assessment Project</t>
  </si>
  <si>
    <t>cIIF Project</t>
  </si>
  <si>
    <t xml:space="preserve">Early Years English as a Second Language Project </t>
  </si>
  <si>
    <t>Bushfires Education Resource Initiative</t>
  </si>
  <si>
    <t>Assessment for Learning and Development (ALD) Project 2012-2013</t>
  </si>
  <si>
    <t>Early Years Exchange</t>
  </si>
  <si>
    <t>Helping our Kids Understand Finances – Professional Learning and Money Smart</t>
  </si>
  <si>
    <t>Inquiry to Implementation Project (IIP): In 10 Early Years Networks</t>
  </si>
  <si>
    <t>Extended Investigation</t>
  </si>
  <si>
    <t>VCE Study Review</t>
  </si>
  <si>
    <t>VCAA Digital Learning</t>
  </si>
  <si>
    <t>VCAA inquiry into Implementation Project</t>
  </si>
  <si>
    <t>VCAA Senior Secondary Pathways</t>
  </si>
  <si>
    <t>VCAA Curriculum Planning</t>
  </si>
  <si>
    <t>VCAA School-based Audit</t>
  </si>
  <si>
    <t>VCAA Assessment for Learning and Development Training</t>
  </si>
  <si>
    <t>Victorian Curriculum F-10 website</t>
  </si>
  <si>
    <t>F-10 Curriculum Resources</t>
  </si>
  <si>
    <t>F-10 Music Guide Development</t>
  </si>
  <si>
    <t>Early Years Literature Review (Health and Wellbeing Resource)</t>
  </si>
  <si>
    <t>Early Years Assessment Resource Observation Tool</t>
  </si>
  <si>
    <t>Early Years Seminars/Webinars</t>
  </si>
  <si>
    <t>Victorian Early Years Learning and Development Framework</t>
  </si>
  <si>
    <t>Language Digital Assessment Tool</t>
  </si>
  <si>
    <t>Development and Assessment of Learning Tools and Practice Guidelines</t>
  </si>
  <si>
    <t>EAL Listening Task Online Exam</t>
  </si>
  <si>
    <t>Development of B-3 Practice Resources</t>
  </si>
  <si>
    <t>VCAA Assessment for L&amp;D Training Leadership</t>
  </si>
  <si>
    <t>Building Executive Functioning in Imaginary Play</t>
  </si>
  <si>
    <t>Understanding &amp; Supporting Written Communication 6-8</t>
  </si>
  <si>
    <t>Specialist Teachers - Education State</t>
  </si>
  <si>
    <t>ARC Linkage Project - Tracking Students Outcomes</t>
  </si>
  <si>
    <t>VET Policy and Provision Reform</t>
  </si>
  <si>
    <t>Promotion of VET to school communities</t>
  </si>
  <si>
    <t>Fuse Alignment</t>
  </si>
  <si>
    <t>Aboriginal Languages and Cultures</t>
  </si>
  <si>
    <t>Literature Review and Practice Guide: Communication Outcome</t>
  </si>
  <si>
    <t>Literature Review and Practice Guide: Learning Outcome</t>
  </si>
  <si>
    <t>Literature Review and Practice Guide: Community Outcome</t>
  </si>
  <si>
    <t>Digital Assessment and Development</t>
  </si>
  <si>
    <t>Intercultural Capability (Phase 2)</t>
  </si>
  <si>
    <t>Impact Evaluation of VEYLDF Implementation</t>
  </si>
  <si>
    <t>Wolfram Projects</t>
  </si>
  <si>
    <t>CCAFL Victorian Co-ordination</t>
  </si>
  <si>
    <t xml:space="preserve">Stronger Pathways to SBATs  </t>
  </si>
  <si>
    <t>Lynne Kosky Grants</t>
  </si>
  <si>
    <t>Careers Education</t>
  </si>
  <si>
    <t>Work Samples for Literacy and Numeracy</t>
  </si>
  <si>
    <t>Strengthening Formative Assessment Work Samples</t>
  </si>
  <si>
    <t>Supporting the Teaching of Aboriginal Perspectives in Victorian Curriculum F-10</t>
  </si>
  <si>
    <t>Literature Review and Practice Guide: Identity Outcome</t>
  </si>
  <si>
    <t>Curriculum Support Project</t>
  </si>
  <si>
    <t>Civics Resources</t>
  </si>
  <si>
    <t>Resource distribution and resource reprinting costs</t>
  </si>
  <si>
    <t>Early Years Planning Cycle Resource</t>
  </si>
  <si>
    <t>VEYLDF and play-based learning for F-2</t>
  </si>
  <si>
    <t>Senior Secondary Certificate Reform - DO NOT USE THIS PROJECT CODE!!</t>
  </si>
  <si>
    <t>Professional Development Attended</t>
  </si>
  <si>
    <t>Professional Development Workshops Provided by VCAA</t>
  </si>
  <si>
    <t>Investigation and Compliance</t>
  </si>
  <si>
    <t>IT Infrastructure Replacement Program</t>
  </si>
  <si>
    <t>Core Software upgrade requirements</t>
  </si>
  <si>
    <t>Season of Excellence</t>
  </si>
  <si>
    <t>VCAA Events</t>
  </si>
  <si>
    <t>VCAA Publications and Promotions</t>
  </si>
  <si>
    <t>Post Results Enquiry Service</t>
  </si>
  <si>
    <t>VCAA Web Refresh</t>
  </si>
  <si>
    <t>Short History of the VCAA</t>
  </si>
  <si>
    <t>VCAA Intranet redevelopment</t>
  </si>
  <si>
    <t>Internal Communications</t>
  </si>
  <si>
    <t>Level 7, 2 Lonsdale Street Relocation</t>
  </si>
  <si>
    <t xml:space="preserve"> VCAA International Programs default</t>
  </si>
  <si>
    <t>Haileybury Offshore Program</t>
  </si>
  <si>
    <t>The Peninsula School Offshore Program</t>
  </si>
  <si>
    <t>Thomas Carr College Offshore Program</t>
  </si>
  <si>
    <t>Ivanhoe Offshore Program</t>
  </si>
  <si>
    <t>DECV / Neil Thomas Offshore Program</t>
  </si>
  <si>
    <t>Sharjah Offshore Program</t>
  </si>
  <si>
    <t>SAISR Offshore Program</t>
  </si>
  <si>
    <t>IIE trading as Crawford Schools Offshore Program</t>
  </si>
  <si>
    <t>Box Hill TAFE Offshore Program</t>
  </si>
  <si>
    <t>Firbank Grammar School Offshore Program</t>
  </si>
  <si>
    <t>The Multinational School of Bahrain Offshore Program</t>
  </si>
  <si>
    <t>RMIT Offshore Program</t>
  </si>
  <si>
    <t>BSSC Offshore Program</t>
  </si>
  <si>
    <t>NHS Offshore Program</t>
  </si>
  <si>
    <t>Haileybury NHT Offshore Programs</t>
  </si>
  <si>
    <t>IGS NHT Offshore Program</t>
  </si>
  <si>
    <t>FGS NHT Offshore Program</t>
  </si>
  <si>
    <t>VCAA International Licensing and QA review</t>
  </si>
  <si>
    <t>Thomas Carr College NHT</t>
  </si>
  <si>
    <t>Avondale Grammar Program</t>
  </si>
  <si>
    <t>Haileybury Rendall School</t>
  </si>
  <si>
    <t>Holmes Secondary College</t>
  </si>
  <si>
    <t>Northern Hemisphere Academic Timeline</t>
  </si>
  <si>
    <t>2015 Annual ACACA Conference</t>
  </si>
  <si>
    <t>Literacy and Numeracy Review</t>
  </si>
  <si>
    <t>Delivering VCE/VCAL 2020 program</t>
  </si>
  <si>
    <t>Supporting secondary students for the jobs of the future</t>
  </si>
  <si>
    <t xml:space="preserve"> Natural Account Number</t>
  </si>
  <si>
    <t xml:space="preserve">Glossary - Brief explanation of the purpose of the account </t>
  </si>
  <si>
    <t>Learning Specialist</t>
  </si>
  <si>
    <t>Represents the gross compensation paid periodically to employees for work performed.</t>
  </si>
  <si>
    <t>Public Servants Non-School</t>
  </si>
  <si>
    <t>Casuals Employment Non-School</t>
  </si>
  <si>
    <t>Payroll Related Board Members</t>
  </si>
  <si>
    <t>For board members fees paid through payroll</t>
  </si>
  <si>
    <t>Overtime</t>
  </si>
  <si>
    <t>Tea Money</t>
  </si>
  <si>
    <t>Salary Recovery Ext Body</t>
  </si>
  <si>
    <t>Recovery of salary costs outside DET.</t>
  </si>
  <si>
    <t>Standby Allowance</t>
  </si>
  <si>
    <t>Casual Employment</t>
  </si>
  <si>
    <t>Casual employees paid through the VCAA payroll.</t>
  </si>
  <si>
    <t>Leading Assessor and Reviewer</t>
  </si>
  <si>
    <t>Sessional staff paid through the VCAA payroll. Covers State Reviewer, Chief Assessor, Assistant State Reviewer, Assistant Chief Assessor, NAPLAN Professional Leader, NAPLAN Group Leader, DES Chair, DES Deputy Chair, DES Advisor etc.</t>
  </si>
  <si>
    <t>Assessment Developer</t>
  </si>
  <si>
    <t>Sessional staff paid through the VCAA payroll. Covers VCE Examination Setting Panel Chairperson, Setter, Vetter, Test Item and Selection Writers etc.</t>
  </si>
  <si>
    <t>Assessment Project Officer</t>
  </si>
  <si>
    <t>Sessional staff paid through the VCAA payroll. Covers DES panel members, Special Exam Arrangements Panel member/Advisor, Assessors Scheduling, Student Performers, Performance Centre Coordinators, Special Exam Arrangements Supervisor etc.</t>
  </si>
  <si>
    <t>Assessor/Reviewer</t>
  </si>
  <si>
    <t xml:space="preserve">Sessional staff paid through the VCAA payroll. Covers VCE Coursework Reviewer, VCE/NAPLAN Assessor. </t>
  </si>
  <si>
    <t>International Moderation Panel</t>
  </si>
  <si>
    <t>Engagement of professionals to moderate a suite of South African examination papers and related work.</t>
  </si>
  <si>
    <t>Curriculum Study Writers</t>
  </si>
  <si>
    <t>Payment made to an individual (not a registered company) who is engaged by the VCAA to contribute to the development of the VCE Curriculum Study Designs and VCE Assessment Handbooks for each study.</t>
  </si>
  <si>
    <t>Casual relief Teachers  Payment to Individuals</t>
  </si>
  <si>
    <t xml:space="preserve">Casual Relief Teacher Grant paid to an individual who attends VCAA meetings, workshops and other activities and who is not employed at a school on the date of the meeting. </t>
  </si>
  <si>
    <t>Labour Contractor - Backfill</t>
  </si>
  <si>
    <t>This account code is only to be used for individuals who are engaged through an agency to backfill an existing position within the VCAA. E.g Hays.</t>
  </si>
  <si>
    <t xml:space="preserve">General Consultancy </t>
  </si>
  <si>
    <t>An individual or an organisation that  is engaged primarily to perform a discrete task for an entity that facilitates decision making through: provision of expert analysis and advice and/or; development of a written report or other intellectual output.</t>
  </si>
  <si>
    <t xml:space="preserve">Board Members Fees </t>
  </si>
  <si>
    <t>Cost of board members fees.</t>
  </si>
  <si>
    <t xml:space="preserve">Board Members Expenses </t>
  </si>
  <si>
    <t>Cost of board members travel, accom and costs of meetings .</t>
  </si>
  <si>
    <t>Agents Fees &amp; Commission</t>
  </si>
  <si>
    <t>Commission paid to agents for services e.g. Fees for helping International students, fee for executive searches, recruitment costs etc.</t>
  </si>
  <si>
    <t xml:space="preserve">Payments to Contractors </t>
  </si>
  <si>
    <t>An individual or organisation that is formally engaged to provide works or services for or on behalf of an entity. This definition does not apply to casual, fixed-term or temporary employees directly employed by the entity.</t>
  </si>
  <si>
    <t xml:space="preserve">Labour Contractor – Other </t>
  </si>
  <si>
    <t>This account code is only to be used for individuals who are engaged through an agency and are not backfilling an existing position within the VCAA. E.g. Hays.</t>
  </si>
  <si>
    <t>Professional Services - Other</t>
  </si>
  <si>
    <t>Fees for services paid to an individual or organisation not directly employed by the Department. Includes routine accounting, audit, tax, legal, architecture and recruitment fees. Excludes consultancy (86101), Labour contractor (86100)</t>
  </si>
  <si>
    <t xml:space="preserve"> Project DEC</t>
  </si>
  <si>
    <t>Account No</t>
  </si>
  <si>
    <t>DESC</t>
  </si>
  <si>
    <t>Cost Centre</t>
  </si>
  <si>
    <t>Cost Centre Description</t>
  </si>
  <si>
    <t>O</t>
  </si>
  <si>
    <t>VCAA Operating Costs</t>
  </si>
  <si>
    <t>Melbourne</t>
  </si>
  <si>
    <t>Coburg</t>
  </si>
  <si>
    <t>56562280210560001</t>
  </si>
  <si>
    <t>56</t>
  </si>
  <si>
    <t>VCAA &amp; Assessment and Reporting Executive Director &amp; Casual Employment &amp; Victorian Student Number</t>
  </si>
  <si>
    <t>VCAA &amp; Assessment Centre Management Unit &amp; Casual Employment &amp; Examination Setting and Vetting</t>
  </si>
  <si>
    <t>VCAA &amp; Assessment Centre Management Unit &amp; Casual Employment &amp; Examination Processing</t>
  </si>
  <si>
    <t>VCAA &amp; Assessment Centre Management Unit &amp; Casual Employment &amp; Examination Conduct and Administration</t>
  </si>
  <si>
    <t>VCAA &amp; Assessment Centre Management Unit &amp; Casual Employment &amp; Assessment Support</t>
  </si>
  <si>
    <t>VCAA &amp; Technology Infrastructure Unit &amp; Casual Employment &amp; Examination Setting and Vetting</t>
  </si>
  <si>
    <t>VCAA &amp; Technology Infrastructure Unit &amp; Casual Employment &amp; Examination Processing</t>
  </si>
  <si>
    <t>VCAA &amp; Priority Assessment Projects Unit &amp; Casual Employment &amp; NAPLAN Online</t>
  </si>
  <si>
    <t>Or Electronic Confirmation of Approval:</t>
  </si>
  <si>
    <t>Signature of Project Manager:</t>
  </si>
  <si>
    <t>Complete as required</t>
  </si>
  <si>
    <t>Unit Manager’s name:</t>
  </si>
  <si>
    <t>Project Manager’s Name:</t>
  </si>
  <si>
    <t>Electronic Confirmation</t>
  </si>
  <si>
    <t>56-5611-80210-560001</t>
  </si>
  <si>
    <t>56-5613-80210-560001</t>
  </si>
  <si>
    <t>56-5614-80210-560001</t>
  </si>
  <si>
    <t>56-5614-80210-561012</t>
  </si>
  <si>
    <t>56-5616-80210-561004</t>
  </si>
  <si>
    <t>56-5616-80210-561006</t>
  </si>
  <si>
    <t>56-5616-80210-561007</t>
  </si>
  <si>
    <t>56-5616-80210-561009</t>
  </si>
  <si>
    <t>56-5616-80210-561013</t>
  </si>
  <si>
    <t>56-5616-80210-561015</t>
  </si>
  <si>
    <t>56-5616-80213-561015</t>
  </si>
  <si>
    <t>56-5617-80210-560001</t>
  </si>
  <si>
    <t>56-5617-80210-561050</t>
  </si>
  <si>
    <t>56-5617-80210-561053</t>
  </si>
  <si>
    <t>56-5617-80210-561060</t>
  </si>
  <si>
    <t>56-5621-80210-560001</t>
  </si>
  <si>
    <t>56-5622-80210-560001</t>
  </si>
  <si>
    <t>56-5622-80210-563021</t>
  </si>
  <si>
    <t>56-5627-80210-563069</t>
  </si>
  <si>
    <t>56-5628-80210-560001</t>
  </si>
  <si>
    <t>56-5629-80210-560001</t>
  </si>
  <si>
    <t>56-5629-80210-561001</t>
  </si>
  <si>
    <t>56-5629-80210-561002</t>
  </si>
  <si>
    <t>56-5641-80210-560001</t>
  </si>
  <si>
    <t>56-5645-80210-560001</t>
  </si>
  <si>
    <t>56-5647-80086-567001</t>
  </si>
  <si>
    <t>56-5649-80086-560001</t>
  </si>
  <si>
    <t>56-5649-80210-560001</t>
  </si>
  <si>
    <t>56-5649-80210-564050</t>
  </si>
  <si>
    <t>56-5649-80210-564051</t>
  </si>
  <si>
    <t>56-5649-80210-564053</t>
  </si>
  <si>
    <t>56-5649-80210-564055</t>
  </si>
  <si>
    <t>56-5651-80210-561061</t>
  </si>
  <si>
    <t>56-5651-80210-561062</t>
  </si>
  <si>
    <t>56-5651-80210-561063</t>
  </si>
  <si>
    <t>VCAA - Senior Sec Cert Reform</t>
  </si>
  <si>
    <t>Senior Sec Cert Reform</t>
  </si>
  <si>
    <t>116950</t>
  </si>
  <si>
    <t>56561680210563036</t>
  </si>
  <si>
    <t>56-5661-80210-112002</t>
  </si>
  <si>
    <t>Senior Secondary Certificate Reform Division</t>
  </si>
  <si>
    <t>56566180210112002</t>
  </si>
  <si>
    <t>Total Hours</t>
  </si>
  <si>
    <t xml:space="preserve">Please ensure that you have selected the correct Cost Code from the drop-down box and record the total hours against it. </t>
  </si>
  <si>
    <t xml:space="preserve">HR Upload </t>
  </si>
  <si>
    <t>Copy data and paste special below</t>
  </si>
  <si>
    <t>Total Payable Amount</t>
  </si>
  <si>
    <t>56-5648-80210-560001</t>
  </si>
  <si>
    <r>
      <rPr>
        <b/>
        <sz val="11"/>
        <color rgb="FF000000"/>
        <rFont val="Calibri"/>
        <family val="2"/>
      </rPr>
      <t>56564880210560001</t>
    </r>
  </si>
  <si>
    <t>56-5616-80210-563036</t>
  </si>
  <si>
    <t>56-5648-80104-560001</t>
  </si>
  <si>
    <t>56564880104560001</t>
  </si>
  <si>
    <t>56-5623-80210-560001</t>
  </si>
  <si>
    <r>
      <rPr>
        <b/>
        <sz val="11"/>
        <color rgb="FF000000"/>
        <rFont val="Calibri"/>
        <family val="2"/>
      </rPr>
      <t>56562380210560001</t>
    </r>
  </si>
  <si>
    <r>
      <rPr>
        <b/>
        <sz val="11"/>
        <color rgb="FF000000"/>
        <rFont val="Calibri"/>
        <family val="2"/>
      </rPr>
      <t>56562380210563076</t>
    </r>
  </si>
  <si>
    <t>ASSESSMENT AND REPORTING</t>
  </si>
  <si>
    <t>CURRICULUM</t>
  </si>
  <si>
    <t>Corporate Services</t>
  </si>
  <si>
    <t>OFFICE OF THE CEO</t>
  </si>
  <si>
    <t>Applied Learning Unit</t>
  </si>
  <si>
    <t xml:space="preserve">Corporate ServicesExecutive Director </t>
  </si>
  <si>
    <t>Victorian Curriculum F-10 Revision</t>
  </si>
  <si>
    <t>VEYLDF Overview Resources</t>
  </si>
  <si>
    <t>VEYLDF Practice Principles Resources</t>
  </si>
  <si>
    <t>Best Start Best Life</t>
  </si>
  <si>
    <t>Victorian Curriculum F–10 Website</t>
  </si>
  <si>
    <t>VEYLDF Review 2023</t>
  </si>
  <si>
    <t>HR Transformation Program</t>
  </si>
  <si>
    <t>56-5623-80210-563076</t>
  </si>
  <si>
    <t>56-5651-80210-561064</t>
  </si>
  <si>
    <t>Mathematics Short Cycle Assessments</t>
  </si>
  <si>
    <r>
      <rPr>
        <b/>
        <sz val="11"/>
        <color rgb="FF000000"/>
        <rFont val="Calibri"/>
        <family val="2"/>
      </rPr>
      <t>56565180210561064</t>
    </r>
  </si>
  <si>
    <t>56-5645-80086-560001</t>
  </si>
  <si>
    <t>56564580086560001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</si>
</sst>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4" formatCode="_-&quot;$&quot;* #,##0.00_-;\-&quot;$&quot;* #,##0.00_-;_-&quot;$&quot;* &quot;-&quot;??_-;_-@_-"/>
    <numFmt numFmtId="164" formatCode="0.0"/>
    <numFmt numFmtId="165" formatCode="&quot;$&quot;#,##0.00"/>
    <numFmt numFmtId="166" formatCode="000000"/>
    <numFmt numFmtId="167" formatCode="00000"/>
  </numFmts>
  <fonts count="61" x14ac:knownFonts="1">
    <font>
      <sz val="11"/>
      <color theme="1"/>
      <name val="Calibri"/>
      <family val="2"/>
      <scheme val="minor"/>
    </font>
    <font>
      <sz val="9"/>
      <color theme="1"/>
      <name val="Arial"/>
      <family val="2"/>
    </font>
    <font>
      <b/>
      <sz val="9"/>
      <color theme="1"/>
      <name val="Arial"/>
      <family val="2"/>
    </font>
    <font>
      <sz val="9"/>
      <color theme="1"/>
      <name val="Calibri"/>
      <family val="2"/>
      <scheme val="minor"/>
    </font>
    <font>
      <b/>
      <sz val="9"/>
      <color theme="1"/>
      <name val="Times New Roman"/>
      <family val="1"/>
    </font>
    <font>
      <b/>
      <sz val="9"/>
      <color rgb="FFFFFFFF"/>
      <name val="Arial"/>
      <family val="2"/>
    </font>
    <font>
      <sz val="12"/>
      <color theme="1"/>
      <name val="Calibri"/>
      <family val="2"/>
      <scheme val="minor"/>
    </font>
    <font>
      <b/>
      <sz val="12"/>
      <color theme="1"/>
      <name val="Calibri"/>
      <family val="2"/>
      <scheme val="minor"/>
    </font>
    <font>
      <b/>
      <sz val="9"/>
      <color theme="1"/>
      <name val="Calibri"/>
      <family val="2"/>
      <scheme val="minor"/>
    </font>
    <font>
      <b/>
      <sz val="11"/>
      <color theme="1"/>
      <name val="Calibri"/>
      <family val="2"/>
      <scheme val="minor"/>
    </font>
    <font>
      <sz val="8"/>
      <name val="Calibri"/>
      <family val="2"/>
      <scheme val="minor"/>
    </font>
    <font>
      <b/>
      <sz val="12"/>
      <color theme="0"/>
      <name val="Calibri"/>
      <family val="2"/>
      <scheme val="minor"/>
    </font>
    <font>
      <b/>
      <sz val="15"/>
      <color theme="1"/>
      <name val="Arial"/>
      <family val="2"/>
    </font>
    <font>
      <sz val="13"/>
      <color theme="1"/>
      <name val="Calibri"/>
      <family val="2"/>
      <scheme val="minor"/>
    </font>
    <font>
      <sz val="10"/>
      <color theme="1"/>
      <name val="Calibri"/>
      <family val="2"/>
      <scheme val="minor"/>
    </font>
    <font>
      <sz val="12"/>
      <color rgb="FFFF0000"/>
      <name val="Calibri"/>
      <family val="2"/>
      <scheme val="minor"/>
    </font>
    <font>
      <b/>
      <sz val="10"/>
      <color theme="1"/>
      <name val="Arial"/>
      <family val="2"/>
    </font>
    <font>
      <b/>
      <sz val="9"/>
      <color rgb="FFFF0000"/>
      <name val="Arial"/>
      <family val="2"/>
    </font>
    <font>
      <b/>
      <sz val="25"/>
      <color theme="1"/>
      <name val="Calibri"/>
      <family val="2"/>
      <scheme val="minor"/>
    </font>
    <font>
      <b/>
      <sz val="13"/>
      <color theme="0"/>
      <name val="Calibri"/>
      <family val="2"/>
      <scheme val="minor"/>
    </font>
    <font>
      <sz val="8"/>
      <color theme="1"/>
      <name val="Calibri"/>
      <family val="2"/>
      <scheme val="minor"/>
    </font>
    <font>
      <sz val="8"/>
      <color rgb="FFFF0000"/>
      <name val="Calibri"/>
      <family val="2"/>
      <scheme val="minor"/>
    </font>
    <font>
      <i/>
      <sz val="10"/>
      <color theme="1"/>
      <name val="Calibri"/>
      <family val="2"/>
      <scheme val="minor"/>
    </font>
    <font>
      <b/>
      <i/>
      <sz val="9"/>
      <color theme="1"/>
      <name val="Calibri"/>
      <family val="2"/>
      <scheme val="minor"/>
    </font>
    <font>
      <b/>
      <i/>
      <sz val="11"/>
      <color theme="1"/>
      <name val="Calibri"/>
      <family val="2"/>
      <scheme val="minor"/>
    </font>
    <font>
      <b/>
      <i/>
      <sz val="9"/>
      <color theme="1"/>
      <name val="Arial"/>
      <family val="2"/>
    </font>
    <font>
      <b/>
      <i/>
      <sz val="10"/>
      <color theme="0"/>
      <name val="Calibri"/>
      <family val="2"/>
      <scheme val="minor"/>
    </font>
    <font>
      <b/>
      <sz val="14"/>
      <color theme="1"/>
      <name val="Calibri"/>
      <family val="2"/>
      <scheme val="minor"/>
    </font>
    <font>
      <b/>
      <i/>
      <sz val="9"/>
      <color theme="4"/>
      <name val="Calibri"/>
      <family val="2"/>
      <scheme val="minor"/>
    </font>
    <font>
      <sz val="11"/>
      <color rgb="FF9C0006"/>
      <name val="Calibri"/>
      <family val="2"/>
      <scheme val="minor"/>
    </font>
    <font>
      <b/>
      <sz val="11"/>
      <color rgb="FF9C0006"/>
      <name val="Calibri"/>
      <family val="2"/>
      <scheme val="minor"/>
    </font>
    <font>
      <b/>
      <sz val="17"/>
      <color theme="1"/>
      <name val="Calibri"/>
      <family val="2"/>
      <scheme val="minor"/>
    </font>
    <font>
      <sz val="11"/>
      <color rgb="FF006100"/>
      <name val="Calibri"/>
      <family val="2"/>
      <scheme val="minor"/>
    </font>
    <font>
      <sz val="10"/>
      <name val="Arial"/>
      <family val="2"/>
    </font>
    <font>
      <sz val="8"/>
      <name val="Times New Roman"/>
      <family val="1"/>
    </font>
    <font>
      <sz val="11"/>
      <name val="Calibri"/>
      <family val="2"/>
      <scheme val="minor"/>
    </font>
    <font>
      <b/>
      <sz val="11"/>
      <color rgb="FF000000"/>
      <name val="Calibri"/>
      <family val="2"/>
    </font>
    <font>
      <sz val="11"/>
      <color rgb="FF000000"/>
      <name val="Calibri"/>
      <family val="2"/>
    </font>
    <font>
      <b/>
      <sz val="10"/>
      <name val="Arial"/>
      <family val="2"/>
    </font>
    <font>
      <b/>
      <sz val="12"/>
      <name val="Arial"/>
      <family val="2"/>
    </font>
    <font>
      <sz val="10"/>
      <color rgb="FFFF0000"/>
      <name val="Arial"/>
      <family val="2"/>
    </font>
    <font>
      <b/>
      <sz val="8"/>
      <name val="Times New Roman"/>
      <family val="1"/>
    </font>
    <font>
      <b/>
      <sz val="12"/>
      <color theme="1"/>
      <name val="Arial"/>
      <family val="2"/>
    </font>
    <font>
      <i/>
      <sz val="8"/>
      <color theme="1"/>
      <name val="Arial"/>
      <family val="2"/>
    </font>
    <font>
      <b/>
      <sz val="13"/>
      <color theme="1"/>
      <name val="Calibri"/>
      <family val="2"/>
      <scheme val="minor"/>
    </font>
    <font>
      <sz val="12"/>
      <color theme="1"/>
      <name val="Calibri Light"/>
      <family val="2"/>
      <scheme val="major"/>
    </font>
    <font>
      <sz val="11"/>
      <color theme="1"/>
      <name val="Calibri Light"/>
      <family val="2"/>
      <scheme val="major"/>
    </font>
    <font>
      <b/>
      <sz val="11"/>
      <name val="Calibri"/>
      <family val="2"/>
      <scheme val="minor"/>
    </font>
    <font>
      <sz val="3"/>
      <color theme="1"/>
      <name val="Calibri"/>
      <family val="2"/>
      <scheme val="minor"/>
    </font>
    <font>
      <sz val="9"/>
      <color theme="0"/>
      <name val="Calibri"/>
      <family val="2"/>
      <scheme val="minor"/>
    </font>
    <font>
      <i/>
      <sz val="8"/>
      <color rgb="FFFF0000"/>
      <name val="Arial"/>
      <family val="2"/>
    </font>
    <font>
      <i/>
      <sz val="9"/>
      <color theme="1"/>
      <name val="Calibri"/>
      <family val="2"/>
      <scheme val="minor"/>
    </font>
    <font>
      <sz val="9"/>
      <color rgb="FFFF0000"/>
      <name val="Calibri"/>
      <family val="2"/>
      <scheme val="minor"/>
    </font>
    <font>
      <sz val="9"/>
      <color rgb="FFFF0000"/>
      <name val="Arial"/>
      <family val="2"/>
    </font>
    <font>
      <b/>
      <sz val="9"/>
      <color rgb="FFFF0000"/>
      <name val="Calibri"/>
      <family val="2"/>
      <scheme val="minor"/>
    </font>
    <font>
      <b/>
      <sz val="9"/>
      <color theme="0"/>
      <name val="Calibri"/>
      <family val="2"/>
      <scheme val="minor"/>
    </font>
    <font>
      <sz val="12"/>
      <color theme="0"/>
      <name val="Calibri"/>
      <family val="2"/>
      <scheme val="minor"/>
    </font>
    <font>
      <b/>
      <i/>
      <sz val="8"/>
      <color theme="1"/>
      <name val="Calibri"/>
      <family val="2"/>
      <scheme val="minor"/>
    </font>
    <font>
      <sz val="11"/>
      <color rgb="FFFF0000"/>
      <name val="Calibri"/>
      <family val="2"/>
      <scheme val="minor"/>
    </font>
    <font>
      <sz val="6"/>
      <color theme="1"/>
      <name val="Calibri"/>
      <family val="2"/>
      <scheme val="minor"/>
    </font>
    <font>
      <sz val="11"/>
      <color theme="1"/>
      <name val="Calibri"/>
      <family val="2"/>
      <scheme val="minor"/>
    </font>
  </fonts>
  <fills count="24">
    <fill>
      <patternFill patternType="none"/>
    </fill>
    <fill>
      <patternFill patternType="gray125"/>
    </fill>
    <fill>
      <patternFill patternType="solid">
        <bgColor indexed="64"/>
      </patternFill>
    </fill>
    <fill>
      <patternFill patternType="solid">
        <fgColor theme="0"/>
        <bgColor indexed="64"/>
      </patternFill>
    </fill>
    <fill>
      <patternFill patternType="solid">
        <fgColor theme="7" tint="0.799981688894314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theme="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C7CE"/>
      </patternFill>
    </fill>
    <fill>
      <patternFill patternType="solid">
        <fgColor theme="6"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C6EFCE"/>
      </patternFill>
    </fill>
    <fill>
      <patternFill patternType="solid">
        <fgColor rgb="FFC0C0C0"/>
        <bgColor rgb="FFC0C0C0"/>
      </patternFill>
    </fill>
    <fill>
      <patternFill patternType="solid">
        <fgColor indexed="45"/>
        <bgColor indexed="64"/>
      </patternFill>
    </fill>
    <fill>
      <patternFill patternType="solid">
        <fgColor rgb="FF00B0F0"/>
        <bgColor indexed="64"/>
      </patternFill>
    </fill>
    <fill>
      <patternFill patternType="solid">
        <fgColor indexed="51"/>
        <bgColor indexed="64"/>
      </patternFill>
    </fill>
    <fill>
      <patternFill patternType="solid">
        <fgColor theme="2"/>
        <bgColor indexed="64"/>
      </patternFill>
    </fill>
    <fill>
      <patternFill patternType="solid">
        <fgColor theme="4" tint="0.79998168889431442"/>
        <bgColor indexed="64"/>
      </patternFill>
    </fill>
  </fills>
  <borders count="37">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13">
    <xf numFmtId="0" fontId="0" fillId="0" borderId="0"/>
    <xf numFmtId="0" fontId="29" fillId="13" borderId="0" applyNumberFormat="0" applyBorder="0" applyAlignment="0" applyProtection="0"/>
    <xf numFmtId="0" fontId="32" fillId="17" borderId="0" applyNumberFormat="0" applyBorder="0" applyAlignment="0" applyProtection="0"/>
    <xf numFmtId="0" fontId="33" fillId="0" borderId="0"/>
    <xf numFmtId="0" fontId="34" fillId="0" borderId="0"/>
    <xf numFmtId="0" fontId="33" fillId="0" borderId="0"/>
    <xf numFmtId="0" fontId="34" fillId="0" borderId="0"/>
    <xf numFmtId="0" fontId="33" fillId="0" borderId="0"/>
    <xf numFmtId="0" fontId="33" fillId="0" borderId="0"/>
    <xf numFmtId="0" fontId="33" fillId="0" borderId="0"/>
    <xf numFmtId="0" fontId="33" fillId="0" borderId="0"/>
    <xf numFmtId="0" fontId="34" fillId="0" borderId="0"/>
    <xf numFmtId="44" fontId="60" fillId="0" borderId="0" applyFont="0" applyFill="0" applyBorder="0" applyAlignment="0" applyProtection="0"/>
  </cellStyleXfs>
  <cellXfs count="335">
    <xf numFmtId="0" fontId="0" fillId="0" borderId="0" xfId="0"/>
    <xf numFmtId="0" fontId="3" fillId="3" borderId="0" xfId="0" applyFont="1" applyFill="1"/>
    <xf numFmtId="20" fontId="3" fillId="3" borderId="0" xfId="0" applyNumberFormat="1" applyFont="1" applyFill="1"/>
    <xf numFmtId="18" fontId="3" fillId="3" borderId="0" xfId="0" applyNumberFormat="1" applyFont="1" applyFill="1"/>
    <xf numFmtId="0" fontId="2" fillId="3" borderId="0" xfId="0" applyFont="1" applyFill="1" applyBorder="1" applyAlignment="1">
      <alignment vertical="center" wrapText="1"/>
    </xf>
    <xf numFmtId="0" fontId="4" fillId="3" borderId="0" xfId="0" applyFont="1" applyFill="1" applyBorder="1" applyAlignment="1">
      <alignment vertical="center" wrapText="1"/>
    </xf>
    <xf numFmtId="0" fontId="8" fillId="3" borderId="0" xfId="0" applyFont="1" applyFill="1"/>
    <xf numFmtId="20" fontId="5" fillId="2" borderId="0" xfId="0" applyNumberFormat="1" applyFont="1" applyFill="1" applyBorder="1" applyAlignment="1">
      <alignment horizontal="center" vertical="center" wrapText="1"/>
    </xf>
    <xf numFmtId="18" fontId="5" fillId="2" borderId="0"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0" borderId="7" xfId="0" applyFont="1" applyBorder="1"/>
    <xf numFmtId="0" fontId="2" fillId="3" borderId="0" xfId="0" applyFont="1" applyFill="1" applyAlignment="1">
      <alignment vertical="center" wrapText="1"/>
    </xf>
    <xf numFmtId="0" fontId="3" fillId="3" borderId="0" xfId="0" applyFont="1" applyFill="1" applyBorder="1"/>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1" fillId="3" borderId="0" xfId="0" applyFont="1" applyFill="1" applyAlignment="1">
      <alignment vertical="center" wrapText="1"/>
    </xf>
    <xf numFmtId="14" fontId="0" fillId="0" borderId="0" xfId="0" applyNumberFormat="1"/>
    <xf numFmtId="8" fontId="0" fillId="0" borderId="0" xfId="0" applyNumberFormat="1"/>
    <xf numFmtId="0" fontId="3" fillId="3" borderId="0" xfId="0" applyFont="1" applyFill="1" applyAlignment="1">
      <alignment horizontal="center"/>
    </xf>
    <xf numFmtId="0" fontId="0" fillId="5" borderId="7" xfId="0" applyFill="1" applyBorder="1"/>
    <xf numFmtId="0" fontId="0" fillId="0" borderId="7" xfId="0" applyBorder="1"/>
    <xf numFmtId="14" fontId="0" fillId="5" borderId="0" xfId="0" applyNumberFormat="1" applyFill="1"/>
    <xf numFmtId="0" fontId="0" fillId="5" borderId="0" xfId="0" applyFill="1"/>
    <xf numFmtId="0" fontId="0" fillId="0" borderId="0" xfId="0" applyAlignment="1">
      <alignment horizontal="center"/>
    </xf>
    <xf numFmtId="14" fontId="0" fillId="0" borderId="0" xfId="0" applyNumberFormat="1" applyProtection="1">
      <protection hidden="1"/>
    </xf>
    <xf numFmtId="0" fontId="0" fillId="0" borderId="0" xfId="0" applyProtection="1">
      <protection hidden="1"/>
    </xf>
    <xf numFmtId="14" fontId="0" fillId="4" borderId="0" xfId="0" applyNumberFormat="1" applyFill="1"/>
    <xf numFmtId="0" fontId="0" fillId="4" borderId="0" xfId="0" applyFill="1"/>
    <xf numFmtId="0" fontId="0" fillId="0" borderId="0" xfId="0" applyAlignment="1"/>
    <xf numFmtId="14" fontId="0" fillId="4" borderId="7" xfId="0" applyNumberFormat="1" applyFill="1" applyBorder="1"/>
    <xf numFmtId="0" fontId="0" fillId="0" borderId="0" xfId="0" applyBorder="1"/>
    <xf numFmtId="14" fontId="0" fillId="0" borderId="0" xfId="0" applyNumberFormat="1" applyBorder="1"/>
    <xf numFmtId="0" fontId="6" fillId="0" borderId="0" xfId="0" applyFont="1" applyBorder="1"/>
    <xf numFmtId="0" fontId="0" fillId="4" borderId="0" xfId="0" applyFill="1" applyProtection="1">
      <protection hidden="1"/>
    </xf>
    <xf numFmtId="0" fontId="0" fillId="0" borderId="0" xfId="0" applyAlignment="1">
      <alignment horizontal="right"/>
    </xf>
    <xf numFmtId="164" fontId="0" fillId="6" borderId="9" xfId="0" applyNumberFormat="1" applyFill="1" applyBorder="1" applyAlignment="1">
      <alignment horizontal="center"/>
    </xf>
    <xf numFmtId="1" fontId="0" fillId="6" borderId="11" xfId="0" applyNumberFormat="1" applyFill="1" applyBorder="1" applyAlignment="1">
      <alignment horizontal="center"/>
    </xf>
    <xf numFmtId="164" fontId="0" fillId="0" borderId="12" xfId="0" applyNumberFormat="1" applyBorder="1" applyAlignment="1">
      <alignment horizontal="center"/>
    </xf>
    <xf numFmtId="164" fontId="0" fillId="0" borderId="13" xfId="0" applyNumberFormat="1" applyBorder="1" applyAlignment="1">
      <alignment horizontal="center"/>
    </xf>
    <xf numFmtId="164" fontId="0" fillId="0" borderId="0" xfId="0" applyNumberFormat="1" applyAlignment="1">
      <alignment horizontal="center"/>
    </xf>
    <xf numFmtId="14" fontId="0" fillId="0" borderId="0" xfId="0" quotePrefix="1" applyNumberFormat="1"/>
    <xf numFmtId="165" fontId="0" fillId="0" borderId="13" xfId="0" applyNumberFormat="1" applyBorder="1" applyAlignment="1">
      <alignment horizontal="center"/>
    </xf>
    <xf numFmtId="2" fontId="0" fillId="7" borderId="9" xfId="0" applyNumberFormat="1" applyFill="1" applyBorder="1" applyAlignment="1">
      <alignment horizontal="center"/>
    </xf>
    <xf numFmtId="2" fontId="0" fillId="0" borderId="0" xfId="0" applyNumberFormat="1"/>
    <xf numFmtId="14" fontId="7" fillId="3" borderId="0" xfId="0" applyNumberFormat="1" applyFont="1" applyFill="1"/>
    <xf numFmtId="20" fontId="7" fillId="3" borderId="0" xfId="0" applyNumberFormat="1" applyFont="1" applyFill="1"/>
    <xf numFmtId="0" fontId="7" fillId="3" borderId="0" xfId="0" applyFont="1" applyFill="1"/>
    <xf numFmtId="0" fontId="7" fillId="3" borderId="0" xfId="0" applyFont="1" applyFill="1" applyAlignment="1">
      <alignment horizontal="center"/>
    </xf>
    <xf numFmtId="4" fontId="0" fillId="0" borderId="0" xfId="0" applyNumberFormat="1"/>
    <xf numFmtId="20" fontId="3" fillId="3" borderId="0" xfId="0" applyNumberFormat="1" applyFont="1" applyFill="1" applyBorder="1" applyAlignment="1">
      <alignment horizontal="center"/>
    </xf>
    <xf numFmtId="0" fontId="16" fillId="3" borderId="0" xfId="0" applyFont="1" applyFill="1" applyBorder="1" applyAlignment="1">
      <alignment horizontal="center" vertical="center" wrapText="1"/>
    </xf>
    <xf numFmtId="0" fontId="0" fillId="0" borderId="0" xfId="0" applyNumberFormat="1"/>
    <xf numFmtId="20" fontId="6" fillId="3" borderId="0" xfId="0" applyNumberFormat="1" applyFont="1" applyFill="1" applyBorder="1"/>
    <xf numFmtId="0" fontId="5" fillId="3" borderId="0" xfId="0" applyFont="1" applyFill="1" applyBorder="1" applyAlignment="1">
      <alignment horizontal="center" vertical="center" wrapText="1"/>
    </xf>
    <xf numFmtId="20" fontId="7" fillId="3" borderId="0" xfId="0" applyNumberFormat="1" applyFont="1" applyFill="1" applyBorder="1"/>
    <xf numFmtId="0" fontId="3" fillId="3" borderId="0" xfId="0" applyFont="1" applyFill="1" applyBorder="1" applyAlignment="1">
      <alignment horizontal="center"/>
    </xf>
    <xf numFmtId="0" fontId="2"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14" fontId="11" fillId="3" borderId="0" xfId="0" applyNumberFormat="1" applyFont="1" applyFill="1"/>
    <xf numFmtId="0" fontId="7" fillId="3" borderId="0" xfId="0" applyNumberFormat="1" applyFont="1" applyFill="1"/>
    <xf numFmtId="20" fontId="7" fillId="3" borderId="0" xfId="0" applyNumberFormat="1" applyFont="1" applyFill="1" applyAlignment="1">
      <alignment horizontal="center"/>
    </xf>
    <xf numFmtId="0" fontId="8" fillId="3" borderId="0" xfId="0" applyFont="1" applyFill="1" applyAlignment="1">
      <alignment horizontal="center"/>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14" fontId="6" fillId="0" borderId="7" xfId="0" applyNumberFormat="1" applyFont="1" applyBorder="1"/>
    <xf numFmtId="0" fontId="5" fillId="2" borderId="4" xfId="0" applyFont="1" applyFill="1" applyBorder="1" applyAlignment="1">
      <alignment horizontal="center" vertical="center" wrapText="1"/>
    </xf>
    <xf numFmtId="0" fontId="6" fillId="0" borderId="0" xfId="0" applyNumberFormat="1" applyFont="1" applyBorder="1" applyAlignment="1">
      <alignment horizontal="center"/>
    </xf>
    <xf numFmtId="0" fontId="7" fillId="3" borderId="0" xfId="0" applyNumberFormat="1" applyFont="1" applyFill="1" applyAlignment="1">
      <alignment horizontal="center"/>
    </xf>
    <xf numFmtId="0" fontId="17" fillId="3" borderId="0" xfId="0" applyFont="1" applyFill="1" applyBorder="1" applyAlignment="1">
      <alignment horizontal="center" vertical="center" wrapText="1"/>
    </xf>
    <xf numFmtId="20" fontId="17" fillId="3" borderId="0" xfId="0" quotePrefix="1" applyNumberFormat="1" applyFont="1" applyFill="1" applyBorder="1" applyAlignment="1">
      <alignment horizontal="center" vertical="center" wrapText="1"/>
    </xf>
    <xf numFmtId="18" fontId="17" fillId="3" borderId="0" xfId="0" quotePrefix="1" applyNumberFormat="1" applyFont="1" applyFill="1" applyBorder="1" applyAlignment="1">
      <alignment horizontal="center" vertical="center" wrapText="1"/>
    </xf>
    <xf numFmtId="0" fontId="17" fillId="3" borderId="0" xfId="0" quotePrefix="1" applyFont="1" applyFill="1" applyBorder="1" applyAlignment="1">
      <alignment horizontal="center" vertical="center" wrapText="1"/>
    </xf>
    <xf numFmtId="0" fontId="7" fillId="3" borderId="0" xfId="0" applyFont="1" applyFill="1" applyBorder="1"/>
    <xf numFmtId="0" fontId="18" fillId="3" borderId="0" xfId="0" applyFont="1" applyFill="1" applyAlignment="1">
      <alignment wrapText="1"/>
    </xf>
    <xf numFmtId="0" fontId="14" fillId="3" borderId="0" xfId="0" applyFont="1" applyFill="1" applyBorder="1" applyAlignment="1"/>
    <xf numFmtId="0" fontId="0" fillId="3" borderId="0" xfId="0" applyFill="1"/>
    <xf numFmtId="0" fontId="9" fillId="9" borderId="7" xfId="0" applyFont="1" applyFill="1" applyBorder="1"/>
    <xf numFmtId="0" fontId="15" fillId="3" borderId="0" xfId="0" applyFont="1" applyFill="1" applyBorder="1" applyAlignment="1"/>
    <xf numFmtId="0" fontId="7" fillId="3" borderId="0" xfId="0" applyFont="1" applyFill="1" applyAlignment="1">
      <alignment horizontal="right"/>
    </xf>
    <xf numFmtId="0" fontId="3" fillId="3" borderId="14" xfId="0" applyFont="1" applyFill="1" applyBorder="1"/>
    <xf numFmtId="0" fontId="1" fillId="3" borderId="15" xfId="0" applyFont="1" applyFill="1" applyBorder="1" applyAlignment="1">
      <alignment horizontal="justify" vertical="center"/>
    </xf>
    <xf numFmtId="20" fontId="3" fillId="3" borderId="15" xfId="0" applyNumberFormat="1" applyFont="1" applyFill="1" applyBorder="1"/>
    <xf numFmtId="18" fontId="3" fillId="3" borderId="15" xfId="0" applyNumberFormat="1" applyFont="1" applyFill="1" applyBorder="1"/>
    <xf numFmtId="0" fontId="3" fillId="3" borderId="15" xfId="0" applyFont="1" applyFill="1" applyBorder="1" applyAlignment="1">
      <alignment horizontal="center"/>
    </xf>
    <xf numFmtId="0" fontId="3" fillId="3" borderId="15" xfId="0" applyFont="1" applyFill="1" applyBorder="1"/>
    <xf numFmtId="0" fontId="3" fillId="3" borderId="16" xfId="0" applyFont="1" applyFill="1" applyBorder="1"/>
    <xf numFmtId="0" fontId="2" fillId="3" borderId="0" xfId="0" applyFont="1" applyFill="1" applyBorder="1" applyAlignment="1">
      <alignment horizontal="center" vertical="center"/>
    </xf>
    <xf numFmtId="0" fontId="3" fillId="3" borderId="0" xfId="0" applyFont="1" applyFill="1" applyBorder="1" applyAlignment="1"/>
    <xf numFmtId="18" fontId="0" fillId="4" borderId="7" xfId="0" applyNumberFormat="1" applyFont="1" applyFill="1" applyBorder="1" applyProtection="1">
      <protection locked="0"/>
    </xf>
    <xf numFmtId="14" fontId="3" fillId="4" borderId="6" xfId="0" applyNumberFormat="1" applyFont="1" applyFill="1" applyBorder="1" applyAlignment="1" applyProtection="1">
      <protection locked="0"/>
    </xf>
    <xf numFmtId="0" fontId="3" fillId="4" borderId="6" xfId="0" applyFont="1" applyFill="1" applyBorder="1" applyAlignment="1" applyProtection="1">
      <protection locked="0"/>
    </xf>
    <xf numFmtId="0" fontId="6" fillId="3" borderId="0" xfId="0" applyFont="1" applyFill="1" applyAlignment="1">
      <alignment wrapText="1"/>
    </xf>
    <xf numFmtId="0" fontId="0" fillId="0" borderId="7" xfId="0" applyNumberFormat="1" applyBorder="1"/>
    <xf numFmtId="0" fontId="6" fillId="0" borderId="7" xfId="0" applyNumberFormat="1" applyFont="1" applyBorder="1" applyAlignment="1" applyProtection="1">
      <alignment horizontal="center"/>
      <protection hidden="1"/>
    </xf>
    <xf numFmtId="165" fontId="22" fillId="10" borderId="7" xfId="0" applyNumberFormat="1" applyFont="1" applyFill="1" applyBorder="1" applyAlignment="1" applyProtection="1">
      <alignment horizontal="center"/>
      <protection hidden="1"/>
    </xf>
    <xf numFmtId="165" fontId="23" fillId="3" borderId="0" xfId="0" applyNumberFormat="1" applyFont="1" applyFill="1" applyAlignment="1" applyProtection="1">
      <alignment horizontal="center"/>
      <protection hidden="1"/>
    </xf>
    <xf numFmtId="0" fontId="7" fillId="3" borderId="0" xfId="0" applyNumberFormat="1" applyFont="1" applyFill="1" applyAlignment="1" applyProtection="1">
      <alignment horizontal="center"/>
      <protection hidden="1"/>
    </xf>
    <xf numFmtId="165" fontId="24" fillId="3" borderId="0" xfId="0" applyNumberFormat="1" applyFont="1" applyFill="1" applyAlignment="1" applyProtection="1">
      <alignment horizontal="center"/>
      <protection hidden="1"/>
    </xf>
    <xf numFmtId="0" fontId="0" fillId="0" borderId="0" xfId="0" quotePrefix="1"/>
    <xf numFmtId="0" fontId="0" fillId="4" borderId="0" xfId="0" quotePrefix="1" applyFill="1"/>
    <xf numFmtId="0" fontId="0" fillId="3" borderId="0" xfId="0" applyFill="1" applyAlignment="1">
      <alignment horizontal="center"/>
    </xf>
    <xf numFmtId="10" fontId="30" fillId="13" borderId="0" xfId="1" applyNumberFormat="1" applyFont="1" applyBorder="1" applyAlignment="1">
      <alignment horizontal="center"/>
    </xf>
    <xf numFmtId="10" fontId="30" fillId="13" borderId="0" xfId="1" applyNumberFormat="1" applyFont="1" applyAlignment="1">
      <alignment horizontal="center"/>
    </xf>
    <xf numFmtId="0" fontId="9" fillId="14" borderId="7" xfId="0" applyFont="1" applyFill="1" applyBorder="1" applyAlignment="1">
      <alignment horizontal="center"/>
    </xf>
    <xf numFmtId="0" fontId="9" fillId="15" borderId="7" xfId="0" applyFont="1" applyFill="1" applyBorder="1"/>
    <xf numFmtId="0" fontId="9" fillId="14" borderId="7" xfId="0" applyFont="1" applyFill="1" applyBorder="1"/>
    <xf numFmtId="14" fontId="9" fillId="0" borderId="7" xfId="0" applyNumberFormat="1" applyFont="1" applyBorder="1"/>
    <xf numFmtId="0" fontId="0" fillId="14" borderId="7" xfId="0" applyFill="1" applyBorder="1" applyAlignment="1">
      <alignment horizontal="center"/>
    </xf>
    <xf numFmtId="0" fontId="0" fillId="15" borderId="7" xfId="0" applyFill="1" applyBorder="1"/>
    <xf numFmtId="0" fontId="0" fillId="14" borderId="7" xfId="0" applyFill="1" applyBorder="1"/>
    <xf numFmtId="0" fontId="0" fillId="0" borderId="7" xfId="0" applyBorder="1" applyAlignment="1">
      <alignment horizontal="center"/>
    </xf>
    <xf numFmtId="0" fontId="0" fillId="16" borderId="7" xfId="0" applyFill="1" applyBorder="1"/>
    <xf numFmtId="2" fontId="0" fillId="0" borderId="7" xfId="0" applyNumberFormat="1" applyBorder="1" applyAlignment="1">
      <alignment horizontal="center"/>
    </xf>
    <xf numFmtId="2" fontId="0" fillId="3" borderId="0" xfId="0" applyNumberFormat="1" applyFill="1" applyAlignment="1">
      <alignment horizontal="center"/>
    </xf>
    <xf numFmtId="10" fontId="0" fillId="3" borderId="0" xfId="0" applyNumberFormat="1" applyFill="1" applyAlignment="1">
      <alignment horizontal="center"/>
    </xf>
    <xf numFmtId="0" fontId="2" fillId="3" borderId="0" xfId="0" applyFont="1" applyFill="1" applyAlignment="1">
      <alignment horizontal="left" vertical="center" wrapText="1"/>
    </xf>
    <xf numFmtId="0" fontId="2" fillId="4" borderId="7" xfId="0" applyFont="1" applyFill="1" applyBorder="1" applyAlignment="1" applyProtection="1">
      <alignment horizontal="center" vertical="center" wrapText="1"/>
      <protection locked="0"/>
    </xf>
    <xf numFmtId="0" fontId="35" fillId="3" borderId="7" xfId="3" applyFont="1" applyFill="1" applyBorder="1" applyAlignment="1">
      <alignment horizontal="left" vertical="top"/>
    </xf>
    <xf numFmtId="0" fontId="35" fillId="3" borderId="7" xfId="4" applyFont="1" applyFill="1" applyBorder="1" applyAlignment="1">
      <alignment horizontal="left" vertical="top"/>
    </xf>
    <xf numFmtId="0" fontId="9" fillId="17" borderId="7" xfId="2" applyFont="1" applyBorder="1" applyAlignment="1">
      <alignment horizontal="left" vertical="top"/>
    </xf>
    <xf numFmtId="0" fontId="36" fillId="18" borderId="7" xfId="0" applyFont="1" applyFill="1" applyBorder="1" applyAlignment="1">
      <alignment horizontal="center" vertical="center"/>
    </xf>
    <xf numFmtId="0" fontId="39" fillId="19" borderId="9" xfId="6" applyFont="1" applyFill="1" applyBorder="1" applyAlignment="1">
      <alignment horizontal="center" vertical="top" wrapText="1"/>
    </xf>
    <xf numFmtId="0" fontId="39" fillId="19" borderId="33" xfId="5" applyFont="1" applyFill="1" applyBorder="1" applyAlignment="1">
      <alignment horizontal="left" vertical="top" wrapText="1"/>
    </xf>
    <xf numFmtId="0" fontId="33" fillId="0" borderId="0" xfId="5" applyAlignment="1">
      <alignment vertical="top" wrapText="1"/>
    </xf>
    <xf numFmtId="0" fontId="33" fillId="0" borderId="7" xfId="5" applyBorder="1" applyAlignment="1">
      <alignment vertical="top"/>
    </xf>
    <xf numFmtId="0" fontId="33" fillId="0" borderId="0" xfId="5" applyAlignment="1">
      <alignment vertical="top"/>
    </xf>
    <xf numFmtId="0" fontId="33" fillId="0" borderId="7" xfId="5" applyBorder="1" applyAlignment="1">
      <alignment horizontal="center" vertical="top" wrapText="1"/>
    </xf>
    <xf numFmtId="0" fontId="33" fillId="0" borderId="7" xfId="0" applyFont="1" applyBorder="1" applyAlignment="1">
      <alignment vertical="top" wrapText="1"/>
    </xf>
    <xf numFmtId="0" fontId="33" fillId="0" borderId="7" xfId="7" applyBorder="1" applyAlignment="1">
      <alignment vertical="top" wrapText="1"/>
    </xf>
    <xf numFmtId="0" fontId="33" fillId="0" borderId="7" xfId="5" applyBorder="1" applyAlignment="1">
      <alignment vertical="top" wrapText="1"/>
    </xf>
    <xf numFmtId="166" fontId="33" fillId="0" borderId="7" xfId="5" applyNumberFormat="1" applyBorder="1" applyAlignment="1">
      <alignment horizontal="center" vertical="top"/>
    </xf>
    <xf numFmtId="0" fontId="38" fillId="0" borderId="0" xfId="5" applyFont="1" applyAlignment="1">
      <alignment vertical="top"/>
    </xf>
    <xf numFmtId="0" fontId="33" fillId="0" borderId="34" xfId="5" applyBorder="1" applyAlignment="1">
      <alignment horizontal="center" vertical="top" wrapText="1"/>
    </xf>
    <xf numFmtId="0" fontId="33" fillId="0" borderId="18" xfId="5" applyBorder="1" applyAlignment="1">
      <alignment vertical="top"/>
    </xf>
    <xf numFmtId="0" fontId="33" fillId="0" borderId="7" xfId="8" applyBorder="1" applyAlignment="1">
      <alignment vertical="top" wrapText="1"/>
    </xf>
    <xf numFmtId="0" fontId="33" fillId="0" borderId="7" xfId="8" applyBorder="1" applyAlignment="1">
      <alignment vertical="top"/>
    </xf>
    <xf numFmtId="0" fontId="33" fillId="0" borderId="35" xfId="5" applyBorder="1" applyAlignment="1">
      <alignment horizontal="center" vertical="top" wrapText="1"/>
    </xf>
    <xf numFmtId="0" fontId="33" fillId="0" borderId="34" xfId="5" applyBorder="1" applyAlignment="1">
      <alignment vertical="top" wrapText="1"/>
    </xf>
    <xf numFmtId="0" fontId="33" fillId="0" borderId="7" xfId="9" applyBorder="1" applyAlignment="1">
      <alignment vertical="top" wrapText="1"/>
    </xf>
    <xf numFmtId="0" fontId="33" fillId="0" borderId="7" xfId="10" applyBorder="1" applyAlignment="1">
      <alignment vertical="top" wrapText="1"/>
    </xf>
    <xf numFmtId="0" fontId="40" fillId="20" borderId="7" xfId="5" applyFont="1" applyFill="1" applyBorder="1" applyAlignment="1">
      <alignment horizontal="center" vertical="top" wrapText="1"/>
    </xf>
    <xf numFmtId="0" fontId="40" fillId="20" borderId="7" xfId="5" applyFont="1" applyFill="1" applyBorder="1" applyAlignment="1">
      <alignment vertical="top"/>
    </xf>
    <xf numFmtId="0" fontId="33" fillId="0" borderId="7" xfId="0" applyFont="1" applyBorder="1" applyAlignment="1">
      <alignment horizontal="center" vertical="top"/>
    </xf>
    <xf numFmtId="0" fontId="33" fillId="0" borderId="7" xfId="0" applyFont="1" applyBorder="1" applyAlignment="1">
      <alignment horizontal="left" vertical="top"/>
    </xf>
    <xf numFmtId="0" fontId="33" fillId="0" borderId="7" xfId="5" applyBorder="1" applyAlignment="1">
      <alignment horizontal="left" vertical="top" wrapText="1"/>
    </xf>
    <xf numFmtId="0" fontId="33" fillId="0" borderId="7" xfId="11" applyFont="1" applyBorder="1" applyAlignment="1">
      <alignment vertical="top"/>
    </xf>
    <xf numFmtId="0" fontId="33" fillId="0" borderId="7" xfId="0" applyFont="1" applyBorder="1" applyAlignment="1">
      <alignment vertical="top"/>
    </xf>
    <xf numFmtId="166" fontId="33" fillId="0" borderId="7" xfId="5" applyNumberFormat="1" applyBorder="1" applyAlignment="1">
      <alignment horizontal="center" vertical="top" wrapText="1"/>
    </xf>
    <xf numFmtId="0" fontId="33" fillId="0" borderId="0" xfId="0" applyFont="1" applyAlignment="1">
      <alignment vertical="top"/>
    </xf>
    <xf numFmtId="0" fontId="33" fillId="0" borderId="7" xfId="0" applyFont="1" applyBorder="1" applyAlignment="1">
      <alignment horizontal="center" vertical="top" wrapText="1"/>
    </xf>
    <xf numFmtId="0" fontId="33" fillId="3" borderId="7" xfId="0" applyFont="1" applyFill="1" applyBorder="1" applyAlignment="1">
      <alignment horizontal="center" vertical="top"/>
    </xf>
    <xf numFmtId="0" fontId="33" fillId="3" borderId="7" xfId="0" applyFont="1" applyFill="1" applyBorder="1" applyAlignment="1">
      <alignment horizontal="left" vertical="top"/>
    </xf>
    <xf numFmtId="0" fontId="33" fillId="0" borderId="0" xfId="0" applyFont="1" applyAlignment="1">
      <alignment horizontal="center" vertical="top"/>
    </xf>
    <xf numFmtId="0" fontId="33" fillId="0" borderId="0" xfId="0" applyFont="1" applyAlignment="1">
      <alignment horizontal="left" vertical="top"/>
    </xf>
    <xf numFmtId="0" fontId="34" fillId="0" borderId="0" xfId="0" applyFont="1" applyAlignment="1">
      <alignment vertical="center"/>
    </xf>
    <xf numFmtId="0" fontId="39" fillId="21" borderId="32" xfId="6" applyFont="1" applyFill="1" applyBorder="1" applyAlignment="1">
      <alignment horizontal="center" wrapText="1"/>
    </xf>
    <xf numFmtId="0" fontId="39" fillId="21" borderId="10" xfId="0" applyFont="1" applyFill="1" applyBorder="1" applyAlignment="1">
      <alignment horizontal="left" vertical="center" wrapText="1"/>
    </xf>
    <xf numFmtId="0" fontId="39" fillId="21" borderId="36" xfId="0" applyFont="1" applyFill="1" applyBorder="1" applyAlignment="1">
      <alignment horizontal="left" vertical="center" wrapText="1"/>
    </xf>
    <xf numFmtId="1" fontId="33" fillId="0" borderId="7" xfId="0" applyNumberFormat="1" applyFont="1" applyBorder="1" applyAlignment="1">
      <alignment horizontal="center" vertical="center" wrapText="1"/>
    </xf>
    <xf numFmtId="0" fontId="33" fillId="0" borderId="7" xfId="0" applyFont="1" applyBorder="1" applyAlignment="1">
      <alignment horizontal="left" vertical="center" wrapText="1"/>
    </xf>
    <xf numFmtId="0" fontId="33" fillId="0" borderId="7" xfId="0" applyFont="1" applyBorder="1" applyAlignment="1">
      <alignment horizontal="justify" vertical="center" wrapText="1"/>
    </xf>
    <xf numFmtId="0" fontId="34" fillId="0" borderId="0" xfId="0" applyFont="1" applyAlignment="1">
      <alignment vertical="center" wrapText="1"/>
    </xf>
    <xf numFmtId="167" fontId="33" fillId="0" borderId="7" xfId="0" applyNumberFormat="1" applyFont="1" applyBorder="1" applyAlignment="1">
      <alignment horizontal="left" vertical="center" wrapText="1"/>
    </xf>
    <xf numFmtId="0" fontId="41" fillId="0" borderId="0" xfId="0" applyFont="1" applyAlignment="1">
      <alignment vertical="center" wrapText="1"/>
    </xf>
    <xf numFmtId="1" fontId="33" fillId="0" borderId="35" xfId="0" applyNumberFormat="1" applyFont="1" applyBorder="1" applyAlignment="1">
      <alignment horizontal="center" vertical="center" wrapText="1"/>
    </xf>
    <xf numFmtId="0" fontId="33" fillId="0" borderId="35" xfId="0" applyFont="1" applyBorder="1" applyAlignment="1">
      <alignment horizontal="left" vertical="center" wrapText="1"/>
    </xf>
    <xf numFmtId="0" fontId="33" fillId="0" borderId="7" xfId="0" applyFont="1" applyBorder="1" applyAlignment="1">
      <alignment horizontal="justify" vertical="top"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33" fillId="0" borderId="0" xfId="0" applyFont="1" applyBorder="1" applyAlignment="1">
      <alignment horizontal="left" vertical="center" wrapText="1"/>
    </xf>
    <xf numFmtId="0" fontId="37" fillId="0" borderId="7" xfId="0" applyFont="1" applyBorder="1" applyAlignment="1">
      <alignment vertical="center"/>
    </xf>
    <xf numFmtId="0" fontId="0" fillId="0" borderId="0" xfId="0" applyAlignment="1">
      <alignment horizontal="left" vertical="center" indent="1"/>
    </xf>
    <xf numFmtId="0" fontId="0" fillId="22" borderId="7" xfId="0" applyFill="1" applyBorder="1" applyAlignment="1">
      <alignment horizontal="center"/>
    </xf>
    <xf numFmtId="2" fontId="0" fillId="22" borderId="7" xfId="0" applyNumberFormat="1" applyFill="1" applyBorder="1" applyAlignment="1">
      <alignment horizontal="center"/>
    </xf>
    <xf numFmtId="0" fontId="2" fillId="3" borderId="0" xfId="0" applyFont="1" applyFill="1" applyAlignment="1">
      <alignment horizontal="left" vertical="center" wrapText="1"/>
    </xf>
    <xf numFmtId="0" fontId="37" fillId="0" borderId="7" xfId="0" quotePrefix="1" applyFont="1" applyBorder="1" applyAlignment="1">
      <alignment vertical="center"/>
    </xf>
    <xf numFmtId="0" fontId="0" fillId="0" borderId="0" xfId="0" applyBorder="1" applyAlignment="1">
      <alignment horizontal="center"/>
    </xf>
    <xf numFmtId="0" fontId="2" fillId="3" borderId="0" xfId="0" applyFont="1" applyFill="1" applyAlignment="1">
      <alignment horizontal="left" vertical="center" wrapText="1"/>
    </xf>
    <xf numFmtId="0" fontId="0" fillId="22" borderId="0" xfId="0" applyFill="1" applyBorder="1" applyAlignment="1">
      <alignment horizontal="center"/>
    </xf>
    <xf numFmtId="2" fontId="0" fillId="22" borderId="0" xfId="0" applyNumberFormat="1" applyFill="1" applyBorder="1" applyAlignment="1">
      <alignment horizontal="center"/>
    </xf>
    <xf numFmtId="0" fontId="2" fillId="3" borderId="0" xfId="0" applyFont="1" applyFill="1" applyAlignment="1">
      <alignment horizontal="left" vertical="center" wrapText="1"/>
    </xf>
    <xf numFmtId="0" fontId="42" fillId="3" borderId="19" xfId="0" applyFont="1" applyFill="1" applyBorder="1" applyAlignment="1">
      <alignment horizontal="justify" vertical="center"/>
    </xf>
    <xf numFmtId="0" fontId="6" fillId="3" borderId="8" xfId="0" applyFont="1" applyFill="1" applyBorder="1"/>
    <xf numFmtId="0" fontId="6" fillId="3" borderId="8" xfId="0" applyFont="1" applyFill="1" applyBorder="1" applyAlignment="1">
      <alignment horizontal="center"/>
    </xf>
    <xf numFmtId="0" fontId="6" fillId="3" borderId="20" xfId="0" applyFont="1" applyFill="1" applyBorder="1"/>
    <xf numFmtId="0" fontId="48" fillId="3" borderId="0" xfId="0" applyFont="1" applyFill="1" applyAlignment="1">
      <alignment horizontal="left" indent="1"/>
    </xf>
    <xf numFmtId="20" fontId="8" fillId="3" borderId="0" xfId="0" applyNumberFormat="1" applyFont="1" applyFill="1" applyBorder="1" applyAlignment="1">
      <alignment horizontal="center"/>
    </xf>
    <xf numFmtId="14" fontId="3" fillId="3" borderId="0" xfId="0" applyNumberFormat="1" applyFont="1" applyFill="1" applyBorder="1" applyAlignment="1" applyProtection="1">
      <protection locked="0"/>
    </xf>
    <xf numFmtId="0" fontId="3" fillId="3" borderId="0" xfId="0" applyFont="1" applyFill="1" applyBorder="1" applyAlignment="1" applyProtection="1">
      <alignment horizontal="center"/>
      <protection locked="0"/>
    </xf>
    <xf numFmtId="0" fontId="49" fillId="3" borderId="0" xfId="0" applyFont="1" applyFill="1" applyProtection="1">
      <protection locked="0" hidden="1"/>
    </xf>
    <xf numFmtId="0" fontId="2" fillId="3" borderId="0" xfId="0" applyFont="1" applyFill="1" applyAlignment="1">
      <alignment horizontal="left" vertical="center" wrapText="1"/>
    </xf>
    <xf numFmtId="0" fontId="3" fillId="3" borderId="0" xfId="0" applyFont="1" applyFill="1" applyBorder="1" applyAlignment="1">
      <alignment horizontal="center"/>
    </xf>
    <xf numFmtId="20" fontId="3" fillId="3" borderId="0" xfId="0" applyNumberFormat="1" applyFont="1" applyFill="1" applyBorder="1" applyAlignment="1">
      <alignment horizontal="center"/>
    </xf>
    <xf numFmtId="0" fontId="2" fillId="3" borderId="0" xfId="0" applyFont="1" applyFill="1" applyBorder="1" applyAlignment="1">
      <alignment horizontal="center" vertical="center" wrapText="1"/>
    </xf>
    <xf numFmtId="0" fontId="3" fillId="3" borderId="0" xfId="0" applyFont="1" applyFill="1" applyBorder="1" applyAlignment="1">
      <alignment horizontal="center"/>
    </xf>
    <xf numFmtId="0" fontId="2" fillId="3" borderId="0" xfId="0" applyFont="1" applyFill="1" applyBorder="1" applyAlignment="1">
      <alignment horizontal="center" vertical="center" wrapText="1"/>
    </xf>
    <xf numFmtId="0" fontId="51" fillId="3" borderId="0" xfId="0" applyFont="1" applyFill="1" applyBorder="1"/>
    <xf numFmtId="0" fontId="52" fillId="3" borderId="0" xfId="0" applyFont="1" applyFill="1"/>
    <xf numFmtId="4" fontId="52" fillId="3" borderId="0" xfId="0" applyNumberFormat="1" applyFont="1" applyFill="1"/>
    <xf numFmtId="0" fontId="54" fillId="3" borderId="0" xfId="0" applyFont="1" applyFill="1"/>
    <xf numFmtId="0" fontId="15" fillId="3" borderId="0" xfId="0" applyFont="1" applyFill="1" applyAlignment="1">
      <alignment wrapText="1"/>
    </xf>
    <xf numFmtId="0" fontId="49" fillId="3" borderId="0" xfId="0" applyFont="1" applyFill="1"/>
    <xf numFmtId="0" fontId="55" fillId="3" borderId="0" xfId="0" applyFont="1" applyFill="1"/>
    <xf numFmtId="0" fontId="56" fillId="3" borderId="0" xfId="0" applyFont="1" applyFill="1" applyAlignment="1">
      <alignment wrapText="1"/>
    </xf>
    <xf numFmtId="0" fontId="0" fillId="0" borderId="7" xfId="0" quotePrefix="1" applyBorder="1" applyAlignment="1">
      <alignment horizontal="left"/>
    </xf>
    <xf numFmtId="0" fontId="58" fillId="3" borderId="0" xfId="0" applyFont="1" applyFill="1"/>
    <xf numFmtId="0" fontId="0" fillId="3" borderId="7" xfId="0" applyFill="1" applyBorder="1" applyAlignment="1">
      <alignment horizontal="left"/>
    </xf>
    <xf numFmtId="0" fontId="0" fillId="3" borderId="7" xfId="0" applyFill="1" applyBorder="1"/>
    <xf numFmtId="0" fontId="0" fillId="0" borderId="7" xfId="0" applyFont="1" applyBorder="1"/>
    <xf numFmtId="0" fontId="7" fillId="3" borderId="0" xfId="0" applyFont="1" applyFill="1" applyAlignment="1">
      <alignment horizontal="center"/>
    </xf>
    <xf numFmtId="0" fontId="2" fillId="11" borderId="7" xfId="0" applyFont="1" applyFill="1" applyBorder="1" applyAlignment="1">
      <alignment horizontal="center" vertical="center" wrapText="1"/>
    </xf>
    <xf numFmtId="20" fontId="0" fillId="3" borderId="7" xfId="0" applyNumberFormat="1" applyFill="1" applyBorder="1"/>
    <xf numFmtId="0" fontId="0" fillId="3" borderId="7" xfId="0" applyNumberFormat="1" applyFill="1" applyBorder="1"/>
    <xf numFmtId="14" fontId="0" fillId="3" borderId="0" xfId="0" applyNumberFormat="1" applyFill="1"/>
    <xf numFmtId="0" fontId="0" fillId="3" borderId="0" xfId="0" applyFill="1" applyBorder="1"/>
    <xf numFmtId="20" fontId="0" fillId="3" borderId="0" xfId="0" applyNumberFormat="1" applyFill="1" applyBorder="1"/>
    <xf numFmtId="0" fontId="0" fillId="3" borderId="0" xfId="0" applyNumberFormat="1" applyFill="1" applyBorder="1"/>
    <xf numFmtId="0" fontId="0" fillId="23" borderId="0" xfId="0" applyFill="1"/>
    <xf numFmtId="0" fontId="59" fillId="3" borderId="0" xfId="0" applyFont="1" applyFill="1" applyAlignment="1">
      <alignment horizontal="center"/>
    </xf>
    <xf numFmtId="0" fontId="58" fillId="3" borderId="0" xfId="0" applyFont="1" applyFill="1" applyBorder="1" applyAlignment="1">
      <alignment horizontal="left"/>
    </xf>
    <xf numFmtId="44" fontId="0" fillId="3" borderId="0" xfId="12" applyFont="1" applyFill="1"/>
    <xf numFmtId="0" fontId="5" fillId="2" borderId="3"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6" fillId="3" borderId="19" xfId="0" applyFont="1" applyFill="1" applyBorder="1" applyAlignment="1">
      <alignment horizontal="left"/>
    </xf>
    <xf numFmtId="0" fontId="46" fillId="3" borderId="8" xfId="0" applyFont="1" applyFill="1" applyBorder="1" applyAlignment="1">
      <alignment horizontal="left"/>
    </xf>
    <xf numFmtId="0" fontId="46" fillId="3" borderId="20" xfId="0" applyFont="1" applyFill="1" applyBorder="1" applyAlignment="1">
      <alignment horizontal="left"/>
    </xf>
    <xf numFmtId="0" fontId="47" fillId="3" borderId="14" xfId="0" applyFont="1" applyFill="1" applyBorder="1" applyAlignment="1">
      <alignment horizontal="left"/>
    </xf>
    <xf numFmtId="0" fontId="47" fillId="3" borderId="15" xfId="0" applyFont="1" applyFill="1" applyBorder="1" applyAlignment="1">
      <alignment horizontal="left"/>
    </xf>
    <xf numFmtId="49" fontId="3" fillId="4" borderId="6" xfId="0" applyNumberFormat="1" applyFont="1" applyFill="1" applyBorder="1" applyAlignment="1" applyProtection="1">
      <alignment horizontal="center"/>
      <protection locked="0"/>
    </xf>
    <xf numFmtId="0" fontId="2" fillId="3" borderId="0" xfId="0" applyFont="1" applyFill="1" applyAlignment="1">
      <alignment horizontal="left" vertical="center" wrapText="1"/>
    </xf>
    <xf numFmtId="20" fontId="3" fillId="4" borderId="6" xfId="0" applyNumberFormat="1" applyFont="1" applyFill="1" applyBorder="1" applyAlignment="1" applyProtection="1">
      <alignment horizontal="center"/>
      <protection locked="0"/>
    </xf>
    <xf numFmtId="0" fontId="25" fillId="3" borderId="8" xfId="0" applyFont="1" applyFill="1" applyBorder="1" applyAlignment="1">
      <alignment horizontal="left" vertical="center"/>
    </xf>
    <xf numFmtId="0" fontId="45" fillId="3" borderId="17" xfId="0" applyFont="1" applyFill="1" applyBorder="1" applyAlignment="1">
      <alignment horizontal="left" wrapText="1"/>
    </xf>
    <xf numFmtId="0" fontId="45" fillId="3" borderId="0" xfId="0" applyFont="1" applyFill="1" applyBorder="1" applyAlignment="1">
      <alignment horizontal="left" wrapText="1"/>
    </xf>
    <xf numFmtId="0" fontId="45" fillId="3" borderId="18" xfId="0" applyFont="1" applyFill="1" applyBorder="1" applyAlignment="1">
      <alignment horizontal="left" wrapText="1"/>
    </xf>
    <xf numFmtId="0" fontId="46" fillId="3" borderId="17" xfId="0" applyFont="1" applyFill="1" applyBorder="1" applyAlignment="1">
      <alignment horizontal="left"/>
    </xf>
    <xf numFmtId="0" fontId="46" fillId="3" borderId="0" xfId="0" applyFont="1" applyFill="1" applyBorder="1" applyAlignment="1">
      <alignment horizontal="left"/>
    </xf>
    <xf numFmtId="0" fontId="46" fillId="3" borderId="18" xfId="0" applyFont="1" applyFill="1" applyBorder="1" applyAlignment="1">
      <alignment horizontal="left"/>
    </xf>
    <xf numFmtId="0" fontId="2" fillId="3" borderId="0" xfId="0" applyFont="1" applyFill="1" applyBorder="1" applyAlignment="1">
      <alignment horizontal="left" vertical="center"/>
    </xf>
    <xf numFmtId="0" fontId="17" fillId="3" borderId="8" xfId="0" applyFont="1" applyFill="1" applyBorder="1" applyAlignment="1">
      <alignment horizontal="right" vertical="center" wrapText="1"/>
    </xf>
    <xf numFmtId="0" fontId="18" fillId="3" borderId="2" xfId="0" applyFont="1" applyFill="1" applyBorder="1" applyAlignment="1">
      <alignment horizontal="center" wrapText="1"/>
    </xf>
    <xf numFmtId="0" fontId="18" fillId="3" borderId="3" xfId="0" applyFont="1" applyFill="1" applyBorder="1" applyAlignment="1">
      <alignment horizontal="center" wrapText="1"/>
    </xf>
    <xf numFmtId="0" fontId="18" fillId="3" borderId="21" xfId="0" applyFont="1" applyFill="1" applyBorder="1" applyAlignment="1">
      <alignment horizontal="center" wrapText="1"/>
    </xf>
    <xf numFmtId="0" fontId="18" fillId="3" borderId="4" xfId="0" applyFont="1" applyFill="1" applyBorder="1" applyAlignment="1">
      <alignment horizontal="center" wrapText="1"/>
    </xf>
    <xf numFmtId="0" fontId="18" fillId="3" borderId="0" xfId="0" applyFont="1" applyFill="1" applyBorder="1" applyAlignment="1">
      <alignment horizontal="center" wrapText="1"/>
    </xf>
    <xf numFmtId="0" fontId="18" fillId="3" borderId="1" xfId="0" applyFont="1" applyFill="1" applyBorder="1" applyAlignment="1">
      <alignment horizontal="center" wrapText="1"/>
    </xf>
    <xf numFmtId="0" fontId="18" fillId="3" borderId="5" xfId="0" applyFont="1" applyFill="1" applyBorder="1" applyAlignment="1">
      <alignment horizontal="center" wrapText="1"/>
    </xf>
    <xf numFmtId="0" fontId="18" fillId="3" borderId="6" xfId="0" applyFont="1" applyFill="1" applyBorder="1" applyAlignment="1">
      <alignment horizontal="center" wrapText="1"/>
    </xf>
    <xf numFmtId="0" fontId="18" fillId="3" borderId="23" xfId="0" applyFont="1" applyFill="1" applyBorder="1" applyAlignment="1">
      <alignment horizontal="center" wrapText="1"/>
    </xf>
    <xf numFmtId="0" fontId="19" fillId="8" borderId="0" xfId="0" applyFont="1" applyFill="1" applyAlignment="1">
      <alignment horizontal="left"/>
    </xf>
    <xf numFmtId="0" fontId="13" fillId="4" borderId="26" xfId="0" applyFont="1" applyFill="1" applyBorder="1" applyAlignment="1" applyProtection="1">
      <alignment horizontal="center"/>
      <protection locked="0"/>
    </xf>
    <xf numFmtId="0" fontId="13" fillId="4" borderId="27" xfId="0" applyFont="1" applyFill="1" applyBorder="1" applyAlignment="1" applyProtection="1">
      <alignment horizontal="center"/>
      <protection locked="0"/>
    </xf>
    <xf numFmtId="14" fontId="13" fillId="12" borderId="26" xfId="0" applyNumberFormat="1" applyFont="1" applyFill="1" applyBorder="1" applyAlignment="1" applyProtection="1">
      <alignment horizontal="center"/>
      <protection locked="0"/>
    </xf>
    <xf numFmtId="14" fontId="13" fillId="12" borderId="27" xfId="0" applyNumberFormat="1" applyFont="1" applyFill="1" applyBorder="1" applyAlignment="1" applyProtection="1">
      <alignment horizontal="center"/>
      <protection locked="0"/>
    </xf>
    <xf numFmtId="0" fontId="13" fillId="4" borderId="24" xfId="0" applyFont="1" applyFill="1" applyBorder="1" applyAlignment="1" applyProtection="1">
      <alignment horizontal="center"/>
      <protection locked="0"/>
    </xf>
    <xf numFmtId="0" fontId="13" fillId="4" borderId="10"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21" fillId="3" borderId="0" xfId="0" applyFont="1" applyFill="1" applyBorder="1" applyAlignment="1">
      <alignment horizontal="center"/>
    </xf>
    <xf numFmtId="0" fontId="2" fillId="3" borderId="0" xfId="0" applyFont="1" applyFill="1" applyBorder="1" applyAlignment="1">
      <alignment horizontal="center" vertical="center" wrapText="1"/>
    </xf>
    <xf numFmtId="0" fontId="7" fillId="3" borderId="25" xfId="0" applyFont="1" applyFill="1" applyBorder="1" applyAlignment="1">
      <alignment horizontal="right"/>
    </xf>
    <xf numFmtId="0" fontId="7" fillId="3" borderId="15" xfId="0" applyFont="1" applyFill="1" applyBorder="1" applyAlignment="1">
      <alignment horizontal="right"/>
    </xf>
    <xf numFmtId="0" fontId="45" fillId="3" borderId="17" xfId="0" applyFont="1" applyFill="1" applyBorder="1" applyAlignment="1">
      <alignment horizontal="left" vertical="center" wrapText="1"/>
    </xf>
    <xf numFmtId="0" fontId="45" fillId="3" borderId="0" xfId="0" applyFont="1" applyFill="1" applyBorder="1" applyAlignment="1">
      <alignment horizontal="left" vertical="center" wrapText="1"/>
    </xf>
    <xf numFmtId="0" fontId="45" fillId="3" borderId="18" xfId="0" applyFont="1" applyFill="1" applyBorder="1" applyAlignment="1">
      <alignment horizontal="left" vertical="center" wrapText="1"/>
    </xf>
    <xf numFmtId="20" fontId="8" fillId="4" borderId="0" xfId="0" applyNumberFormat="1" applyFont="1" applyFill="1" applyAlignment="1">
      <alignment horizontal="center"/>
    </xf>
    <xf numFmtId="20" fontId="8" fillId="4" borderId="6" xfId="0" applyNumberFormat="1" applyFont="1" applyFill="1" applyBorder="1" applyAlignment="1">
      <alignment horizontal="center"/>
    </xf>
    <xf numFmtId="20" fontId="3" fillId="4" borderId="0" xfId="0" applyNumberFormat="1" applyFont="1" applyFill="1" applyBorder="1" applyAlignment="1">
      <alignment horizontal="center"/>
    </xf>
    <xf numFmtId="20" fontId="3" fillId="4" borderId="6" xfId="0" applyNumberFormat="1" applyFont="1" applyFill="1" applyBorder="1" applyAlignment="1">
      <alignment horizontal="center"/>
    </xf>
    <xf numFmtId="0" fontId="26" fillId="8" borderId="0" xfId="0" applyFont="1" applyFill="1" applyAlignment="1">
      <alignment horizontal="left"/>
    </xf>
    <xf numFmtId="0" fontId="53" fillId="3" borderId="0" xfId="0" applyFont="1" applyFill="1" applyBorder="1" applyAlignment="1">
      <alignment horizontal="center" vertical="center" wrapText="1"/>
    </xf>
    <xf numFmtId="0" fontId="3" fillId="3" borderId="0" xfId="0" applyFont="1" applyFill="1" applyBorder="1" applyAlignment="1">
      <alignment horizontal="center"/>
    </xf>
    <xf numFmtId="0" fontId="14" fillId="12" borderId="24" xfId="0" applyFont="1" applyFill="1" applyBorder="1" applyAlignment="1" applyProtection="1">
      <alignment horizontal="center"/>
      <protection locked="0"/>
    </xf>
    <xf numFmtId="0" fontId="14" fillId="12" borderId="10" xfId="0" applyFont="1" applyFill="1" applyBorder="1" applyAlignment="1" applyProtection="1">
      <alignment horizontal="center"/>
      <protection locked="0"/>
    </xf>
    <xf numFmtId="0" fontId="14" fillId="12" borderId="22" xfId="0" applyFont="1" applyFill="1" applyBorder="1" applyAlignment="1" applyProtection="1">
      <alignment horizontal="center"/>
      <protection locked="0"/>
    </xf>
    <xf numFmtId="14" fontId="13" fillId="4" borderId="28" xfId="0" applyNumberFormat="1" applyFont="1" applyFill="1" applyBorder="1" applyAlignment="1" applyProtection="1">
      <alignment horizontal="center"/>
      <protection locked="0"/>
    </xf>
    <xf numFmtId="14" fontId="13" fillId="4" borderId="29" xfId="0" applyNumberFormat="1" applyFont="1" applyFill="1" applyBorder="1" applyAlignment="1" applyProtection="1">
      <alignment horizontal="center"/>
      <protection locked="0"/>
    </xf>
    <xf numFmtId="0" fontId="20" fillId="4" borderId="24" xfId="0" applyFont="1" applyFill="1" applyBorder="1" applyAlignment="1" applyProtection="1">
      <alignment horizontal="center"/>
      <protection locked="0"/>
    </xf>
    <xf numFmtId="0" fontId="20" fillId="4" borderId="10" xfId="0" applyFont="1" applyFill="1" applyBorder="1" applyAlignment="1" applyProtection="1">
      <alignment horizontal="center"/>
      <protection locked="0"/>
    </xf>
    <xf numFmtId="0" fontId="20" fillId="4" borderId="22" xfId="0" applyFont="1" applyFill="1" applyBorder="1" applyAlignment="1" applyProtection="1">
      <alignment horizontal="center"/>
      <protection locked="0"/>
    </xf>
    <xf numFmtId="20" fontId="3" fillId="3" borderId="0" xfId="0" applyNumberFormat="1" applyFont="1" applyFill="1" applyBorder="1" applyAlignment="1">
      <alignment horizontal="center"/>
    </xf>
    <xf numFmtId="14" fontId="6" fillId="3" borderId="0" xfId="0" applyNumberFormat="1" applyFont="1" applyFill="1" applyBorder="1" applyAlignment="1">
      <alignment horizontal="left"/>
    </xf>
    <xf numFmtId="20" fontId="27" fillId="12" borderId="4" xfId="0" applyNumberFormat="1" applyFont="1" applyFill="1" applyBorder="1" applyAlignment="1" applyProtection="1">
      <alignment horizontal="center"/>
      <protection locked="0"/>
    </xf>
    <xf numFmtId="20" fontId="27" fillId="12" borderId="1" xfId="0" applyNumberFormat="1" applyFont="1" applyFill="1" applyBorder="1" applyAlignment="1" applyProtection="1">
      <alignment horizontal="center"/>
      <protection locked="0"/>
    </xf>
    <xf numFmtId="0" fontId="44" fillId="12" borderId="24" xfId="0" applyFont="1" applyFill="1" applyBorder="1" applyAlignment="1" applyProtection="1">
      <alignment horizontal="center"/>
      <protection locked="0"/>
    </xf>
    <xf numFmtId="0" fontId="44" fillId="12" borderId="22" xfId="0" applyFont="1" applyFill="1" applyBorder="1" applyAlignment="1" applyProtection="1">
      <alignment horizontal="center"/>
      <protection locked="0"/>
    </xf>
    <xf numFmtId="0" fontId="28" fillId="3" borderId="4" xfId="0" applyFont="1" applyFill="1" applyBorder="1" applyAlignment="1">
      <alignment horizontal="left"/>
    </xf>
    <xf numFmtId="0" fontId="28" fillId="3" borderId="0" xfId="0" applyFont="1" applyFill="1" applyBorder="1" applyAlignment="1">
      <alignment horizontal="left"/>
    </xf>
    <xf numFmtId="0" fontId="7" fillId="3" borderId="0" xfId="0" applyFont="1" applyFill="1" applyAlignment="1">
      <alignment horizontal="right"/>
    </xf>
    <xf numFmtId="18" fontId="5" fillId="2" borderId="3" xfId="0" applyNumberFormat="1" applyFont="1" applyFill="1" applyBorder="1" applyAlignment="1">
      <alignment horizontal="center" vertical="center" wrapText="1"/>
    </xf>
    <xf numFmtId="18" fontId="5" fillId="2" borderId="21" xfId="0" applyNumberFormat="1" applyFont="1" applyFill="1" applyBorder="1" applyAlignment="1">
      <alignment horizontal="center" vertical="center" wrapText="1"/>
    </xf>
    <xf numFmtId="0" fontId="7" fillId="3" borderId="0" xfId="0" applyFont="1" applyFill="1" applyBorder="1" applyAlignment="1">
      <alignment horizontal="center"/>
    </xf>
    <xf numFmtId="0" fontId="7" fillId="3" borderId="0" xfId="0" applyFont="1" applyFill="1" applyAlignment="1">
      <alignment horizont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7" fillId="3" borderId="0" xfId="0" applyFont="1" applyFill="1" applyAlignment="1">
      <alignment horizontal="left" vertical="top" wrapText="1"/>
    </xf>
    <xf numFmtId="0" fontId="50" fillId="3" borderId="0" xfId="0" applyFont="1" applyFill="1" applyAlignment="1">
      <alignment horizontal="left" vertical="center" wrapText="1"/>
    </xf>
    <xf numFmtId="0" fontId="42" fillId="4" borderId="7" xfId="0" quotePrefix="1" applyFont="1" applyFill="1" applyBorder="1" applyAlignment="1" applyProtection="1">
      <alignment horizontal="center" vertical="center" wrapText="1"/>
      <protection locked="0"/>
    </xf>
    <xf numFmtId="0" fontId="42" fillId="4" borderId="7" xfId="0" applyFont="1" applyFill="1" applyBorder="1" applyAlignment="1" applyProtection="1">
      <alignment horizontal="center" vertical="center" wrapText="1"/>
      <protection locked="0"/>
    </xf>
    <xf numFmtId="0" fontId="43" fillId="22" borderId="30" xfId="0" applyFont="1" applyFill="1" applyBorder="1" applyAlignment="1" applyProtection="1">
      <alignment horizontal="left" vertical="center" wrapText="1"/>
    </xf>
    <xf numFmtId="0" fontId="43" fillId="22" borderId="25" xfId="0" applyFont="1" applyFill="1" applyBorder="1" applyAlignment="1" applyProtection="1">
      <alignment horizontal="left" vertical="center" wrapText="1"/>
    </xf>
    <xf numFmtId="0" fontId="43" fillId="22" borderId="31" xfId="0" applyFont="1" applyFill="1" applyBorder="1" applyAlignment="1" applyProtection="1">
      <alignment horizontal="left" vertical="center" wrapText="1"/>
    </xf>
    <xf numFmtId="0" fontId="2" fillId="3" borderId="8" xfId="0" applyFont="1" applyFill="1" applyBorder="1" applyAlignment="1">
      <alignment horizontal="left" vertical="center" wrapText="1"/>
    </xf>
    <xf numFmtId="0" fontId="2" fillId="11" borderId="14"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2" fillId="11" borderId="19"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2" fillId="11" borderId="14" xfId="0" applyFont="1" applyFill="1" applyBorder="1" applyAlignment="1" applyProtection="1">
      <alignment horizontal="center" vertical="center" wrapText="1"/>
    </xf>
    <xf numFmtId="0" fontId="2" fillId="11" borderId="15" xfId="0" applyFont="1" applyFill="1" applyBorder="1" applyAlignment="1" applyProtection="1">
      <alignment horizontal="center" vertical="center" wrapText="1"/>
    </xf>
    <xf numFmtId="0" fontId="2" fillId="11" borderId="16" xfId="0" applyFont="1" applyFill="1" applyBorder="1" applyAlignment="1" applyProtection="1">
      <alignment horizontal="center" vertical="center" wrapText="1"/>
    </xf>
    <xf numFmtId="0" fontId="2" fillId="11" borderId="19" xfId="0" applyFont="1" applyFill="1" applyBorder="1" applyAlignment="1" applyProtection="1">
      <alignment horizontal="center" vertical="center" wrapText="1"/>
    </xf>
    <xf numFmtId="0" fontId="2" fillId="11" borderId="8" xfId="0" applyFont="1" applyFill="1" applyBorder="1" applyAlignment="1" applyProtection="1">
      <alignment horizontal="center" vertical="center" wrapText="1"/>
    </xf>
    <xf numFmtId="0" fontId="2" fillId="11" borderId="20" xfId="0" applyFont="1" applyFill="1" applyBorder="1" applyAlignment="1" applyProtection="1">
      <alignment horizontal="center" vertical="center" wrapText="1"/>
    </xf>
    <xf numFmtId="20" fontId="54" fillId="3" borderId="15" xfId="0" applyNumberFormat="1" applyFont="1" applyFill="1" applyBorder="1" applyAlignment="1">
      <alignment horizontal="lef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8" xfId="0" applyBorder="1" applyAlignment="1">
      <alignment horizontal="center"/>
    </xf>
    <xf numFmtId="0" fontId="0" fillId="0" borderId="20" xfId="0"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0" fontId="0" fillId="0" borderId="31" xfId="0" applyBorder="1" applyAlignment="1">
      <alignment horizontal="center"/>
    </xf>
    <xf numFmtId="0" fontId="31" fillId="0" borderId="0" xfId="0" applyFont="1" applyAlignment="1">
      <alignment horizontal="center"/>
    </xf>
    <xf numFmtId="0" fontId="35" fillId="3" borderId="0" xfId="3" applyFont="1" applyFill="1" applyBorder="1" applyAlignment="1">
      <alignment horizontal="left" vertical="top"/>
    </xf>
    <xf numFmtId="0" fontId="35" fillId="3" borderId="0" xfId="4" applyFont="1" applyFill="1" applyBorder="1" applyAlignment="1">
      <alignment horizontal="left" vertical="top"/>
    </xf>
    <xf numFmtId="0" fontId="37" fillId="0" borderId="34" xfId="0" applyFont="1" applyFill="1" applyBorder="1" applyAlignment="1">
      <alignment vertical="center"/>
    </xf>
    <xf numFmtId="0" fontId="0" fillId="0" borderId="34" xfId="0" applyFill="1" applyBorder="1"/>
    <xf numFmtId="0" fontId="0" fillId="0" borderId="34" xfId="0" applyNumberFormat="1" applyFill="1" applyBorder="1"/>
  </cellXfs>
  <cellStyles count="13">
    <cellStyle name="Bad" xfId="1" builtinId="27"/>
    <cellStyle name="Currency" xfId="12" builtinId="4"/>
    <cellStyle name="Good" xfId="2" builtinId="26"/>
    <cellStyle name="Normal" xfId="0" builtinId="0"/>
    <cellStyle name="Normal 4" xfId="9" xr:uid="{13DDC0B3-9F36-4233-B65B-453F99D53FD5}"/>
    <cellStyle name="Normal_COA  Project Segment Values March 2010" xfId="5" xr:uid="{6137E794-F908-4670-AA42-9B0685DE6017}"/>
    <cellStyle name="Normal_COA  Project Segment Values March 2010 2" xfId="10" xr:uid="{862B68AB-9C5E-4257-A6E5-2916D54C1FDF}"/>
    <cellStyle name="Normal_DEET Cost Centres 0102 2 2" xfId="4" xr:uid="{4019E6CD-4C16-48B8-9BB5-E9DA850189B1}"/>
    <cellStyle name="Normal_Example es returned" xfId="8" xr:uid="{E5DF31B2-9377-42A7-A675-855F839539CA}"/>
    <cellStyle name="Normal_Examples returned" xfId="7" xr:uid="{80B7BD45-9129-4833-9157-20FD1D240352}"/>
    <cellStyle name="Normal_Sheet1 2" xfId="11" xr:uid="{3FC9BF95-B979-4D79-9F44-0B11D9C69A26}"/>
    <cellStyle name="Normal_VCAA Amended Chart of Accounts May 2010 V9" xfId="3" xr:uid="{95E5F3D7-BF5F-48BB-8D10-9F47942135DD}"/>
    <cellStyle name="Normal_VCAA Chart Values Business Units &amp; Projects March 2010 V7 2" xfId="6" xr:uid="{62D39CE6-A5A5-43CF-99D6-A0370F017E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fmlaLink="$T$58"/>
</file>

<file path=xl/ctrlProps/ctrlProp2.xml><?xml version="1.0" encoding="utf-8"?>
<formControlPr xmlns="http://schemas.microsoft.com/office/spreadsheetml/2009/9/main" objectType="CheckBox" fmlaLink="$T$64"/>
</file>

<file path=xl/ctrlProps/ctrlProp3.xml><?xml version="1.0" encoding="utf-8"?>
<formControlPr xmlns="http://schemas.microsoft.com/office/spreadsheetml/2009/9/main" objectType="CheckBox" fmlaLink="$T$7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206375</xdr:colOff>
      <xdr:row>0</xdr:row>
      <xdr:rowOff>152400</xdr:rowOff>
    </xdr:from>
    <xdr:to>
      <xdr:col>15</xdr:col>
      <xdr:colOff>332217</xdr:colOff>
      <xdr:row>32</xdr:row>
      <xdr:rowOff>135804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6375" y="152400"/>
          <a:ext cx="9273017" cy="5774604"/>
        </a:xfrm>
        <a:prstGeom prst="rect">
          <a:avLst/>
        </a:prstGeom>
      </xdr:spPr>
    </xdr:pic>
    <xdr:clientData/>
  </xdr:twoCellAnchor>
  <xdr:twoCellAnchor>
    <xdr:from>
      <xdr:col>12</xdr:col>
      <xdr:colOff>44450</xdr:colOff>
      <xdr:row>10</xdr:row>
      <xdr:rowOff>114300</xdr:rowOff>
    </xdr:from>
    <xdr:to>
      <xdr:col>15</xdr:col>
      <xdr:colOff>438150</xdr:colOff>
      <xdr:row>12</xdr:row>
      <xdr:rowOff>95250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359650" y="1924050"/>
          <a:ext cx="22225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vcaa.hr@education.vic.gov.au</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504825</xdr:colOff>
      <xdr:row>0</xdr:row>
      <xdr:rowOff>85725</xdr:rowOff>
    </xdr:from>
    <xdr:to>
      <xdr:col>7</xdr:col>
      <xdr:colOff>492125</xdr:colOff>
      <xdr:row>7</xdr:row>
      <xdr:rowOff>158750</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825" y="85725"/>
          <a:ext cx="4244975" cy="911225"/>
        </a:xfrm>
        <a:prstGeom prst="rect">
          <a:avLst/>
        </a:prstGeom>
      </xdr:spPr>
    </xdr:pic>
    <xdr:clientData/>
  </xdr:twoCellAnchor>
  <xdr:twoCellAnchor>
    <xdr:from>
      <xdr:col>15</xdr:col>
      <xdr:colOff>31749</xdr:colOff>
      <xdr:row>4</xdr:row>
      <xdr:rowOff>69849</xdr:rowOff>
    </xdr:from>
    <xdr:to>
      <xdr:col>18</xdr:col>
      <xdr:colOff>38099</xdr:colOff>
      <xdr:row>7</xdr:row>
      <xdr:rowOff>76200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8356599" y="403224"/>
          <a:ext cx="1987550" cy="511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500" b="1">
              <a:solidFill>
                <a:srgbClr val="FF0000"/>
              </a:solidFill>
            </a:rPr>
            <a:t>Final Version 6.0 </a:t>
          </a:r>
          <a:r>
            <a:rPr lang="en-AU" sz="800" b="1">
              <a:solidFill>
                <a:schemeClr val="dk1"/>
              </a:solidFill>
              <a:effectLst/>
              <a:latin typeface="+mn-lt"/>
              <a:ea typeface="+mn-ea"/>
              <a:cs typeface="+mn-cs"/>
            </a:rPr>
            <a:t>Feedback can be emailed to Victor Matus</a:t>
          </a:r>
          <a:endParaRPr lang="en-AU" sz="800">
            <a:solidFill>
              <a:schemeClr val="dk1"/>
            </a:solidFill>
            <a:effectLst/>
            <a:latin typeface="+mn-lt"/>
            <a:ea typeface="+mn-ea"/>
            <a:cs typeface="+mn-cs"/>
          </a:endParaRPr>
        </a:p>
        <a:p>
          <a:endParaRPr lang="en-AU" sz="1500" b="1">
            <a:solidFill>
              <a:srgbClr val="FF0000"/>
            </a:solidFill>
          </a:endParaRPr>
        </a:p>
      </xdr:txBody>
    </xdr:sp>
    <xdr:clientData/>
  </xdr:twoCellAnchor>
  <xdr:twoCellAnchor editAs="oneCell">
    <xdr:from>
      <xdr:col>4</xdr:col>
      <xdr:colOff>311150</xdr:colOff>
      <xdr:row>38</xdr:row>
      <xdr:rowOff>38101</xdr:rowOff>
    </xdr:from>
    <xdr:to>
      <xdr:col>11</xdr:col>
      <xdr:colOff>657225</xdr:colOff>
      <xdr:row>42</xdr:row>
      <xdr:rowOff>64500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2959100" y="6419851"/>
          <a:ext cx="3438525" cy="10773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400050</xdr:colOff>
          <xdr:row>56</xdr:row>
          <xdr:rowOff>123825</xdr:rowOff>
        </xdr:from>
        <xdr:to>
          <xdr:col>4</xdr:col>
          <xdr:colOff>85725</xdr:colOff>
          <xdr:row>58</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62</xdr:row>
          <xdr:rowOff>123825</xdr:rowOff>
        </xdr:from>
        <xdr:to>
          <xdr:col>8</xdr:col>
          <xdr:colOff>542925</xdr:colOff>
          <xdr:row>64</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69</xdr:row>
          <xdr:rowOff>123825</xdr:rowOff>
        </xdr:from>
        <xdr:to>
          <xdr:col>8</xdr:col>
          <xdr:colOff>542925</xdr:colOff>
          <xdr:row>71</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8327156/OneDrive%20-%20VIC%20-%20Department%20of%20Education%20and%20Training/Desktop/Calculator/PCO%20Contrcat%20Calculator/PCO%20Contract%20Calculator%20-%20V4.0-Parfrey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Entry"/>
      <sheetName val="LeadingTeacher"/>
      <sheetName val="CoverSheet"/>
      <sheetName val="rev"/>
      <sheetName val="new"/>
    </sheetNames>
    <sheetDataSet>
      <sheetData sheetId="0">
        <row r="52">
          <cell r="B52">
            <v>0.05</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5390C-82A1-4AFA-ADAA-4A889B95139C}">
  <sheetPr>
    <tabColor theme="5" tint="-0.499984740745262"/>
  </sheetPr>
  <dimension ref="A1:P34"/>
  <sheetViews>
    <sheetView workbookViewId="0">
      <selection activeCell="P2" sqref="P2"/>
    </sheetView>
  </sheetViews>
  <sheetFormatPr defaultColWidth="0" defaultRowHeight="15" zeroHeight="1" x14ac:dyDescent="0.25"/>
  <cols>
    <col min="1" max="16" width="8.7109375" style="75" customWidth="1"/>
    <col min="17" max="17" width="8.7109375" style="75" hidden="1" customWidth="1"/>
    <col min="18" max="16384" width="8.7109375" style="75" hidden="1"/>
  </cols>
  <sheetData>
    <row r="1" spans="2:2" x14ac:dyDescent="0.25"/>
    <row r="2" spans="2:2" x14ac:dyDescent="0.25"/>
    <row r="3" spans="2:2" x14ac:dyDescent="0.25">
      <c r="B3" s="167"/>
    </row>
    <row r="4" spans="2:2" x14ac:dyDescent="0.25">
      <c r="B4" s="172"/>
    </row>
    <row r="5" spans="2:2" x14ac:dyDescent="0.25">
      <c r="B5" s="172"/>
    </row>
    <row r="6" spans="2:2" x14ac:dyDescent="0.25">
      <c r="B6" s="172"/>
    </row>
    <row r="7" spans="2:2" x14ac:dyDescent="0.25">
      <c r="B7" s="172"/>
    </row>
    <row r="8" spans="2:2" x14ac:dyDescent="0.25">
      <c r="B8" s="172"/>
    </row>
    <row r="9" spans="2:2" x14ac:dyDescent="0.25">
      <c r="B9" s="167"/>
    </row>
    <row r="10" spans="2:2" x14ac:dyDescent="0.25">
      <c r="B10" s="167"/>
    </row>
    <row r="11" spans="2:2" x14ac:dyDescent="0.25">
      <c r="B11"/>
    </row>
    <row r="12" spans="2:2" x14ac:dyDescent="0.25">
      <c r="B12" s="167"/>
    </row>
    <row r="13" spans="2:2" x14ac:dyDescent="0.25"/>
    <row r="14" spans="2:2" x14ac:dyDescent="0.25">
      <c r="B14" s="167"/>
    </row>
    <row r="15" spans="2:2" x14ac:dyDescent="0.25">
      <c r="B15"/>
    </row>
    <row r="16" spans="2:2" x14ac:dyDescent="0.25">
      <c r="B16" s="167"/>
    </row>
    <row r="17" spans="2:2" x14ac:dyDescent="0.25"/>
    <row r="18" spans="2:2" x14ac:dyDescent="0.25">
      <c r="B18" s="167"/>
    </row>
    <row r="19" spans="2:2" x14ac:dyDescent="0.25">
      <c r="B19"/>
    </row>
    <row r="20" spans="2:2" x14ac:dyDescent="0.25">
      <c r="B20" s="167"/>
    </row>
    <row r="21" spans="2:2" x14ac:dyDescent="0.25">
      <c r="B21" s="167"/>
    </row>
    <row r="22" spans="2:2" x14ac:dyDescent="0.25">
      <c r="B22" s="167"/>
    </row>
    <row r="23" spans="2:2" x14ac:dyDescent="0.25">
      <c r="B23" s="167"/>
    </row>
    <row r="24" spans="2:2" x14ac:dyDescent="0.25">
      <c r="B24" s="167"/>
    </row>
    <row r="25" spans="2:2" x14ac:dyDescent="0.25">
      <c r="B25" s="167"/>
    </row>
    <row r="26" spans="2:2" x14ac:dyDescent="0.25">
      <c r="B26" s="167"/>
    </row>
    <row r="27" spans="2:2" x14ac:dyDescent="0.25">
      <c r="B27" s="167"/>
    </row>
    <row r="28" spans="2:2" x14ac:dyDescent="0.25">
      <c r="B28" s="167"/>
    </row>
    <row r="29" spans="2:2" x14ac:dyDescent="0.25">
      <c r="B29" s="167"/>
    </row>
    <row r="30" spans="2:2" x14ac:dyDescent="0.25">
      <c r="B30" s="167"/>
    </row>
    <row r="31" spans="2:2" x14ac:dyDescent="0.25">
      <c r="B31" s="167"/>
    </row>
    <row r="32" spans="2:2" x14ac:dyDescent="0.25"/>
    <row r="33" x14ac:dyDescent="0.25"/>
    <row r="34" x14ac:dyDescent="0.2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091E-466E-4150-A614-58F08903E7E3}">
  <dimension ref="A1:L153"/>
  <sheetViews>
    <sheetView topLeftCell="A140" workbookViewId="0">
      <selection activeCell="B169" sqref="B169"/>
    </sheetView>
  </sheetViews>
  <sheetFormatPr defaultColWidth="6.85546875" defaultRowHeight="12.75" x14ac:dyDescent="0.25"/>
  <cols>
    <col min="1" max="1" width="8.5703125" style="152" bestFit="1" customWidth="1"/>
    <col min="2" max="2" width="113.140625" style="153" bestFit="1" customWidth="1"/>
    <col min="3" max="250" width="6.85546875" style="148"/>
    <col min="251" max="253" width="0" style="148" hidden="1" customWidth="1"/>
    <col min="254" max="254" width="10.5703125" style="148" bestFit="1" customWidth="1"/>
    <col min="255" max="255" width="59.5703125" style="148" bestFit="1" customWidth="1"/>
    <col min="256" max="256" width="37" style="148" customWidth="1"/>
    <col min="257" max="258" width="0" style="148" hidden="1" customWidth="1"/>
    <col min="259" max="506" width="6.85546875" style="148"/>
    <col min="507" max="509" width="0" style="148" hidden="1" customWidth="1"/>
    <col min="510" max="510" width="10.5703125" style="148" bestFit="1" customWidth="1"/>
    <col min="511" max="511" width="59.5703125" style="148" bestFit="1" customWidth="1"/>
    <col min="512" max="512" width="37" style="148" customWidth="1"/>
    <col min="513" max="514" width="0" style="148" hidden="1" customWidth="1"/>
    <col min="515" max="762" width="6.85546875" style="148"/>
    <col min="763" max="765" width="0" style="148" hidden="1" customWidth="1"/>
    <col min="766" max="766" width="10.5703125" style="148" bestFit="1" customWidth="1"/>
    <col min="767" max="767" width="59.5703125" style="148" bestFit="1" customWidth="1"/>
    <col min="768" max="768" width="37" style="148" customWidth="1"/>
    <col min="769" max="770" width="0" style="148" hidden="1" customWidth="1"/>
    <col min="771" max="1018" width="6.85546875" style="148"/>
    <col min="1019" max="1021" width="0" style="148" hidden="1" customWidth="1"/>
    <col min="1022" max="1022" width="10.5703125" style="148" bestFit="1" customWidth="1"/>
    <col min="1023" max="1023" width="59.5703125" style="148" bestFit="1" customWidth="1"/>
    <col min="1024" max="1024" width="37" style="148" customWidth="1"/>
    <col min="1025" max="1026" width="0" style="148" hidden="1" customWidth="1"/>
    <col min="1027" max="1274" width="6.85546875" style="148"/>
    <col min="1275" max="1277" width="0" style="148" hidden="1" customWidth="1"/>
    <col min="1278" max="1278" width="10.5703125" style="148" bestFit="1" customWidth="1"/>
    <col min="1279" max="1279" width="59.5703125" style="148" bestFit="1" customWidth="1"/>
    <col min="1280" max="1280" width="37" style="148" customWidth="1"/>
    <col min="1281" max="1282" width="0" style="148" hidden="1" customWidth="1"/>
    <col min="1283" max="1530" width="6.85546875" style="148"/>
    <col min="1531" max="1533" width="0" style="148" hidden="1" customWidth="1"/>
    <col min="1534" max="1534" width="10.5703125" style="148" bestFit="1" customWidth="1"/>
    <col min="1535" max="1535" width="59.5703125" style="148" bestFit="1" customWidth="1"/>
    <col min="1536" max="1536" width="37" style="148" customWidth="1"/>
    <col min="1537" max="1538" width="0" style="148" hidden="1" customWidth="1"/>
    <col min="1539" max="1786" width="6.85546875" style="148"/>
    <col min="1787" max="1789" width="0" style="148" hidden="1" customWidth="1"/>
    <col min="1790" max="1790" width="10.5703125" style="148" bestFit="1" customWidth="1"/>
    <col min="1791" max="1791" width="59.5703125" style="148" bestFit="1" customWidth="1"/>
    <col min="1792" max="1792" width="37" style="148" customWidth="1"/>
    <col min="1793" max="1794" width="0" style="148" hidden="1" customWidth="1"/>
    <col min="1795" max="2042" width="6.85546875" style="148"/>
    <col min="2043" max="2045" width="0" style="148" hidden="1" customWidth="1"/>
    <col min="2046" max="2046" width="10.5703125" style="148" bestFit="1" customWidth="1"/>
    <col min="2047" max="2047" width="59.5703125" style="148" bestFit="1" customWidth="1"/>
    <col min="2048" max="2048" width="37" style="148" customWidth="1"/>
    <col min="2049" max="2050" width="0" style="148" hidden="1" customWidth="1"/>
    <col min="2051" max="2298" width="6.85546875" style="148"/>
    <col min="2299" max="2301" width="0" style="148" hidden="1" customWidth="1"/>
    <col min="2302" max="2302" width="10.5703125" style="148" bestFit="1" customWidth="1"/>
    <col min="2303" max="2303" width="59.5703125" style="148" bestFit="1" customWidth="1"/>
    <col min="2304" max="2304" width="37" style="148" customWidth="1"/>
    <col min="2305" max="2306" width="0" style="148" hidden="1" customWidth="1"/>
    <col min="2307" max="2554" width="6.85546875" style="148"/>
    <col min="2555" max="2557" width="0" style="148" hidden="1" customWidth="1"/>
    <col min="2558" max="2558" width="10.5703125" style="148" bestFit="1" customWidth="1"/>
    <col min="2559" max="2559" width="59.5703125" style="148" bestFit="1" customWidth="1"/>
    <col min="2560" max="2560" width="37" style="148" customWidth="1"/>
    <col min="2561" max="2562" width="0" style="148" hidden="1" customWidth="1"/>
    <col min="2563" max="2810" width="6.85546875" style="148"/>
    <col min="2811" max="2813" width="0" style="148" hidden="1" customWidth="1"/>
    <col min="2814" max="2814" width="10.5703125" style="148" bestFit="1" customWidth="1"/>
    <col min="2815" max="2815" width="59.5703125" style="148" bestFit="1" customWidth="1"/>
    <col min="2816" max="2816" width="37" style="148" customWidth="1"/>
    <col min="2817" max="2818" width="0" style="148" hidden="1" customWidth="1"/>
    <col min="2819" max="3066" width="6.85546875" style="148"/>
    <col min="3067" max="3069" width="0" style="148" hidden="1" customWidth="1"/>
    <col min="3070" max="3070" width="10.5703125" style="148" bestFit="1" customWidth="1"/>
    <col min="3071" max="3071" width="59.5703125" style="148" bestFit="1" customWidth="1"/>
    <col min="3072" max="3072" width="37" style="148" customWidth="1"/>
    <col min="3073" max="3074" width="0" style="148" hidden="1" customWidth="1"/>
    <col min="3075" max="3322" width="6.85546875" style="148"/>
    <col min="3323" max="3325" width="0" style="148" hidden="1" customWidth="1"/>
    <col min="3326" max="3326" width="10.5703125" style="148" bestFit="1" customWidth="1"/>
    <col min="3327" max="3327" width="59.5703125" style="148" bestFit="1" customWidth="1"/>
    <col min="3328" max="3328" width="37" style="148" customWidth="1"/>
    <col min="3329" max="3330" width="0" style="148" hidden="1" customWidth="1"/>
    <col min="3331" max="3578" width="6.85546875" style="148"/>
    <col min="3579" max="3581" width="0" style="148" hidden="1" customWidth="1"/>
    <col min="3582" max="3582" width="10.5703125" style="148" bestFit="1" customWidth="1"/>
    <col min="3583" max="3583" width="59.5703125" style="148" bestFit="1" customWidth="1"/>
    <col min="3584" max="3584" width="37" style="148" customWidth="1"/>
    <col min="3585" max="3586" width="0" style="148" hidden="1" customWidth="1"/>
    <col min="3587" max="3834" width="6.85546875" style="148"/>
    <col min="3835" max="3837" width="0" style="148" hidden="1" customWidth="1"/>
    <col min="3838" max="3838" width="10.5703125" style="148" bestFit="1" customWidth="1"/>
    <col min="3839" max="3839" width="59.5703125" style="148" bestFit="1" customWidth="1"/>
    <col min="3840" max="3840" width="37" style="148" customWidth="1"/>
    <col min="3841" max="3842" width="0" style="148" hidden="1" customWidth="1"/>
    <col min="3843" max="4090" width="6.85546875" style="148"/>
    <col min="4091" max="4093" width="0" style="148" hidden="1" customWidth="1"/>
    <col min="4094" max="4094" width="10.5703125" style="148" bestFit="1" customWidth="1"/>
    <col min="4095" max="4095" width="59.5703125" style="148" bestFit="1" customWidth="1"/>
    <col min="4096" max="4096" width="37" style="148" customWidth="1"/>
    <col min="4097" max="4098" width="0" style="148" hidden="1" customWidth="1"/>
    <col min="4099" max="4346" width="6.85546875" style="148"/>
    <col min="4347" max="4349" width="0" style="148" hidden="1" customWidth="1"/>
    <col min="4350" max="4350" width="10.5703125" style="148" bestFit="1" customWidth="1"/>
    <col min="4351" max="4351" width="59.5703125" style="148" bestFit="1" customWidth="1"/>
    <col min="4352" max="4352" width="37" style="148" customWidth="1"/>
    <col min="4353" max="4354" width="0" style="148" hidden="1" customWidth="1"/>
    <col min="4355" max="4602" width="6.85546875" style="148"/>
    <col min="4603" max="4605" width="0" style="148" hidden="1" customWidth="1"/>
    <col min="4606" max="4606" width="10.5703125" style="148" bestFit="1" customWidth="1"/>
    <col min="4607" max="4607" width="59.5703125" style="148" bestFit="1" customWidth="1"/>
    <col min="4608" max="4608" width="37" style="148" customWidth="1"/>
    <col min="4609" max="4610" width="0" style="148" hidden="1" customWidth="1"/>
    <col min="4611" max="4858" width="6.85546875" style="148"/>
    <col min="4859" max="4861" width="0" style="148" hidden="1" customWidth="1"/>
    <col min="4862" max="4862" width="10.5703125" style="148" bestFit="1" customWidth="1"/>
    <col min="4863" max="4863" width="59.5703125" style="148" bestFit="1" customWidth="1"/>
    <col min="4864" max="4864" width="37" style="148" customWidth="1"/>
    <col min="4865" max="4866" width="0" style="148" hidden="1" customWidth="1"/>
    <col min="4867" max="5114" width="6.85546875" style="148"/>
    <col min="5115" max="5117" width="0" style="148" hidden="1" customWidth="1"/>
    <col min="5118" max="5118" width="10.5703125" style="148" bestFit="1" customWidth="1"/>
    <col min="5119" max="5119" width="59.5703125" style="148" bestFit="1" customWidth="1"/>
    <col min="5120" max="5120" width="37" style="148" customWidth="1"/>
    <col min="5121" max="5122" width="0" style="148" hidden="1" customWidth="1"/>
    <col min="5123" max="5370" width="6.85546875" style="148"/>
    <col min="5371" max="5373" width="0" style="148" hidden="1" customWidth="1"/>
    <col min="5374" max="5374" width="10.5703125" style="148" bestFit="1" customWidth="1"/>
    <col min="5375" max="5375" width="59.5703125" style="148" bestFit="1" customWidth="1"/>
    <col min="5376" max="5376" width="37" style="148" customWidth="1"/>
    <col min="5377" max="5378" width="0" style="148" hidden="1" customWidth="1"/>
    <col min="5379" max="5626" width="6.85546875" style="148"/>
    <col min="5627" max="5629" width="0" style="148" hidden="1" customWidth="1"/>
    <col min="5630" max="5630" width="10.5703125" style="148" bestFit="1" customWidth="1"/>
    <col min="5631" max="5631" width="59.5703125" style="148" bestFit="1" customWidth="1"/>
    <col min="5632" max="5632" width="37" style="148" customWidth="1"/>
    <col min="5633" max="5634" width="0" style="148" hidden="1" customWidth="1"/>
    <col min="5635" max="5882" width="6.85546875" style="148"/>
    <col min="5883" max="5885" width="0" style="148" hidden="1" customWidth="1"/>
    <col min="5886" max="5886" width="10.5703125" style="148" bestFit="1" customWidth="1"/>
    <col min="5887" max="5887" width="59.5703125" style="148" bestFit="1" customWidth="1"/>
    <col min="5888" max="5888" width="37" style="148" customWidth="1"/>
    <col min="5889" max="5890" width="0" style="148" hidden="1" customWidth="1"/>
    <col min="5891" max="6138" width="6.85546875" style="148"/>
    <col min="6139" max="6141" width="0" style="148" hidden="1" customWidth="1"/>
    <col min="6142" max="6142" width="10.5703125" style="148" bestFit="1" customWidth="1"/>
    <col min="6143" max="6143" width="59.5703125" style="148" bestFit="1" customWidth="1"/>
    <col min="6144" max="6144" width="37" style="148" customWidth="1"/>
    <col min="6145" max="6146" width="0" style="148" hidden="1" customWidth="1"/>
    <col min="6147" max="6394" width="6.85546875" style="148"/>
    <col min="6395" max="6397" width="0" style="148" hidden="1" customWidth="1"/>
    <col min="6398" max="6398" width="10.5703125" style="148" bestFit="1" customWidth="1"/>
    <col min="6399" max="6399" width="59.5703125" style="148" bestFit="1" customWidth="1"/>
    <col min="6400" max="6400" width="37" style="148" customWidth="1"/>
    <col min="6401" max="6402" width="0" style="148" hidden="1" customWidth="1"/>
    <col min="6403" max="6650" width="6.85546875" style="148"/>
    <col min="6651" max="6653" width="0" style="148" hidden="1" customWidth="1"/>
    <col min="6654" max="6654" width="10.5703125" style="148" bestFit="1" customWidth="1"/>
    <col min="6655" max="6655" width="59.5703125" style="148" bestFit="1" customWidth="1"/>
    <col min="6656" max="6656" width="37" style="148" customWidth="1"/>
    <col min="6657" max="6658" width="0" style="148" hidden="1" customWidth="1"/>
    <col min="6659" max="6906" width="6.85546875" style="148"/>
    <col min="6907" max="6909" width="0" style="148" hidden="1" customWidth="1"/>
    <col min="6910" max="6910" width="10.5703125" style="148" bestFit="1" customWidth="1"/>
    <col min="6911" max="6911" width="59.5703125" style="148" bestFit="1" customWidth="1"/>
    <col min="6912" max="6912" width="37" style="148" customWidth="1"/>
    <col min="6913" max="6914" width="0" style="148" hidden="1" customWidth="1"/>
    <col min="6915" max="7162" width="6.85546875" style="148"/>
    <col min="7163" max="7165" width="0" style="148" hidden="1" customWidth="1"/>
    <col min="7166" max="7166" width="10.5703125" style="148" bestFit="1" customWidth="1"/>
    <col min="7167" max="7167" width="59.5703125" style="148" bestFit="1" customWidth="1"/>
    <col min="7168" max="7168" width="37" style="148" customWidth="1"/>
    <col min="7169" max="7170" width="0" style="148" hidden="1" customWidth="1"/>
    <col min="7171" max="7418" width="6.85546875" style="148"/>
    <col min="7419" max="7421" width="0" style="148" hidden="1" customWidth="1"/>
    <col min="7422" max="7422" width="10.5703125" style="148" bestFit="1" customWidth="1"/>
    <col min="7423" max="7423" width="59.5703125" style="148" bestFit="1" customWidth="1"/>
    <col min="7424" max="7424" width="37" style="148" customWidth="1"/>
    <col min="7425" max="7426" width="0" style="148" hidden="1" customWidth="1"/>
    <col min="7427" max="7674" width="6.85546875" style="148"/>
    <col min="7675" max="7677" width="0" style="148" hidden="1" customWidth="1"/>
    <col min="7678" max="7678" width="10.5703125" style="148" bestFit="1" customWidth="1"/>
    <col min="7679" max="7679" width="59.5703125" style="148" bestFit="1" customWidth="1"/>
    <col min="7680" max="7680" width="37" style="148" customWidth="1"/>
    <col min="7681" max="7682" width="0" style="148" hidden="1" customWidth="1"/>
    <col min="7683" max="7930" width="6.85546875" style="148"/>
    <col min="7931" max="7933" width="0" style="148" hidden="1" customWidth="1"/>
    <col min="7934" max="7934" width="10.5703125" style="148" bestFit="1" customWidth="1"/>
    <col min="7935" max="7935" width="59.5703125" style="148" bestFit="1" customWidth="1"/>
    <col min="7936" max="7936" width="37" style="148" customWidth="1"/>
    <col min="7937" max="7938" width="0" style="148" hidden="1" customWidth="1"/>
    <col min="7939" max="8186" width="6.85546875" style="148"/>
    <col min="8187" max="8189" width="0" style="148" hidden="1" customWidth="1"/>
    <col min="8190" max="8190" width="10.5703125" style="148" bestFit="1" customWidth="1"/>
    <col min="8191" max="8191" width="59.5703125" style="148" bestFit="1" customWidth="1"/>
    <col min="8192" max="8192" width="37" style="148" customWidth="1"/>
    <col min="8193" max="8194" width="0" style="148" hidden="1" customWidth="1"/>
    <col min="8195" max="8442" width="6.85546875" style="148"/>
    <col min="8443" max="8445" width="0" style="148" hidden="1" customWidth="1"/>
    <col min="8446" max="8446" width="10.5703125" style="148" bestFit="1" customWidth="1"/>
    <col min="8447" max="8447" width="59.5703125" style="148" bestFit="1" customWidth="1"/>
    <col min="8448" max="8448" width="37" style="148" customWidth="1"/>
    <col min="8449" max="8450" width="0" style="148" hidden="1" customWidth="1"/>
    <col min="8451" max="8698" width="6.85546875" style="148"/>
    <col min="8699" max="8701" width="0" style="148" hidden="1" customWidth="1"/>
    <col min="8702" max="8702" width="10.5703125" style="148" bestFit="1" customWidth="1"/>
    <col min="8703" max="8703" width="59.5703125" style="148" bestFit="1" customWidth="1"/>
    <col min="8704" max="8704" width="37" style="148" customWidth="1"/>
    <col min="8705" max="8706" width="0" style="148" hidden="1" customWidth="1"/>
    <col min="8707" max="8954" width="6.85546875" style="148"/>
    <col min="8955" max="8957" width="0" style="148" hidden="1" customWidth="1"/>
    <col min="8958" max="8958" width="10.5703125" style="148" bestFit="1" customWidth="1"/>
    <col min="8959" max="8959" width="59.5703125" style="148" bestFit="1" customWidth="1"/>
    <col min="8960" max="8960" width="37" style="148" customWidth="1"/>
    <col min="8961" max="8962" width="0" style="148" hidden="1" customWidth="1"/>
    <col min="8963" max="9210" width="6.85546875" style="148"/>
    <col min="9211" max="9213" width="0" style="148" hidden="1" customWidth="1"/>
    <col min="9214" max="9214" width="10.5703125" style="148" bestFit="1" customWidth="1"/>
    <col min="9215" max="9215" width="59.5703125" style="148" bestFit="1" customWidth="1"/>
    <col min="9216" max="9216" width="37" style="148" customWidth="1"/>
    <col min="9217" max="9218" width="0" style="148" hidden="1" customWidth="1"/>
    <col min="9219" max="9466" width="6.85546875" style="148"/>
    <col min="9467" max="9469" width="0" style="148" hidden="1" customWidth="1"/>
    <col min="9470" max="9470" width="10.5703125" style="148" bestFit="1" customWidth="1"/>
    <col min="9471" max="9471" width="59.5703125" style="148" bestFit="1" customWidth="1"/>
    <col min="9472" max="9472" width="37" style="148" customWidth="1"/>
    <col min="9473" max="9474" width="0" style="148" hidden="1" customWidth="1"/>
    <col min="9475" max="9722" width="6.85546875" style="148"/>
    <col min="9723" max="9725" width="0" style="148" hidden="1" customWidth="1"/>
    <col min="9726" max="9726" width="10.5703125" style="148" bestFit="1" customWidth="1"/>
    <col min="9727" max="9727" width="59.5703125" style="148" bestFit="1" customWidth="1"/>
    <col min="9728" max="9728" width="37" style="148" customWidth="1"/>
    <col min="9729" max="9730" width="0" style="148" hidden="1" customWidth="1"/>
    <col min="9731" max="9978" width="6.85546875" style="148"/>
    <col min="9979" max="9981" width="0" style="148" hidden="1" customWidth="1"/>
    <col min="9982" max="9982" width="10.5703125" style="148" bestFit="1" customWidth="1"/>
    <col min="9983" max="9983" width="59.5703125" style="148" bestFit="1" customWidth="1"/>
    <col min="9984" max="9984" width="37" style="148" customWidth="1"/>
    <col min="9985" max="9986" width="0" style="148" hidden="1" customWidth="1"/>
    <col min="9987" max="10234" width="6.85546875" style="148"/>
    <col min="10235" max="10237" width="0" style="148" hidden="1" customWidth="1"/>
    <col min="10238" max="10238" width="10.5703125" style="148" bestFit="1" customWidth="1"/>
    <col min="10239" max="10239" width="59.5703125" style="148" bestFit="1" customWidth="1"/>
    <col min="10240" max="10240" width="37" style="148" customWidth="1"/>
    <col min="10241" max="10242" width="0" style="148" hidden="1" customWidth="1"/>
    <col min="10243" max="10490" width="6.85546875" style="148"/>
    <col min="10491" max="10493" width="0" style="148" hidden="1" customWidth="1"/>
    <col min="10494" max="10494" width="10.5703125" style="148" bestFit="1" customWidth="1"/>
    <col min="10495" max="10495" width="59.5703125" style="148" bestFit="1" customWidth="1"/>
    <col min="10496" max="10496" width="37" style="148" customWidth="1"/>
    <col min="10497" max="10498" width="0" style="148" hidden="1" customWidth="1"/>
    <col min="10499" max="10746" width="6.85546875" style="148"/>
    <col min="10747" max="10749" width="0" style="148" hidden="1" customWidth="1"/>
    <col min="10750" max="10750" width="10.5703125" style="148" bestFit="1" customWidth="1"/>
    <col min="10751" max="10751" width="59.5703125" style="148" bestFit="1" customWidth="1"/>
    <col min="10752" max="10752" width="37" style="148" customWidth="1"/>
    <col min="10753" max="10754" width="0" style="148" hidden="1" customWidth="1"/>
    <col min="10755" max="11002" width="6.85546875" style="148"/>
    <col min="11003" max="11005" width="0" style="148" hidden="1" customWidth="1"/>
    <col min="11006" max="11006" width="10.5703125" style="148" bestFit="1" customWidth="1"/>
    <col min="11007" max="11007" width="59.5703125" style="148" bestFit="1" customWidth="1"/>
    <col min="11008" max="11008" width="37" style="148" customWidth="1"/>
    <col min="11009" max="11010" width="0" style="148" hidden="1" customWidth="1"/>
    <col min="11011" max="11258" width="6.85546875" style="148"/>
    <col min="11259" max="11261" width="0" style="148" hidden="1" customWidth="1"/>
    <col min="11262" max="11262" width="10.5703125" style="148" bestFit="1" customWidth="1"/>
    <col min="11263" max="11263" width="59.5703125" style="148" bestFit="1" customWidth="1"/>
    <col min="11264" max="11264" width="37" style="148" customWidth="1"/>
    <col min="11265" max="11266" width="0" style="148" hidden="1" customWidth="1"/>
    <col min="11267" max="11514" width="6.85546875" style="148"/>
    <col min="11515" max="11517" width="0" style="148" hidden="1" customWidth="1"/>
    <col min="11518" max="11518" width="10.5703125" style="148" bestFit="1" customWidth="1"/>
    <col min="11519" max="11519" width="59.5703125" style="148" bestFit="1" customWidth="1"/>
    <col min="11520" max="11520" width="37" style="148" customWidth="1"/>
    <col min="11521" max="11522" width="0" style="148" hidden="1" customWidth="1"/>
    <col min="11523" max="11770" width="6.85546875" style="148"/>
    <col min="11771" max="11773" width="0" style="148" hidden="1" customWidth="1"/>
    <col min="11774" max="11774" width="10.5703125" style="148" bestFit="1" customWidth="1"/>
    <col min="11775" max="11775" width="59.5703125" style="148" bestFit="1" customWidth="1"/>
    <col min="11776" max="11776" width="37" style="148" customWidth="1"/>
    <col min="11777" max="11778" width="0" style="148" hidden="1" customWidth="1"/>
    <col min="11779" max="12026" width="6.85546875" style="148"/>
    <col min="12027" max="12029" width="0" style="148" hidden="1" customWidth="1"/>
    <col min="12030" max="12030" width="10.5703125" style="148" bestFit="1" customWidth="1"/>
    <col min="12031" max="12031" width="59.5703125" style="148" bestFit="1" customWidth="1"/>
    <col min="12032" max="12032" width="37" style="148" customWidth="1"/>
    <col min="12033" max="12034" width="0" style="148" hidden="1" customWidth="1"/>
    <col min="12035" max="12282" width="6.85546875" style="148"/>
    <col min="12283" max="12285" width="0" style="148" hidden="1" customWidth="1"/>
    <col min="12286" max="12286" width="10.5703125" style="148" bestFit="1" customWidth="1"/>
    <col min="12287" max="12287" width="59.5703125" style="148" bestFit="1" customWidth="1"/>
    <col min="12288" max="12288" width="37" style="148" customWidth="1"/>
    <col min="12289" max="12290" width="0" style="148" hidden="1" customWidth="1"/>
    <col min="12291" max="12538" width="6.85546875" style="148"/>
    <col min="12539" max="12541" width="0" style="148" hidden="1" customWidth="1"/>
    <col min="12542" max="12542" width="10.5703125" style="148" bestFit="1" customWidth="1"/>
    <col min="12543" max="12543" width="59.5703125" style="148" bestFit="1" customWidth="1"/>
    <col min="12544" max="12544" width="37" style="148" customWidth="1"/>
    <col min="12545" max="12546" width="0" style="148" hidden="1" customWidth="1"/>
    <col min="12547" max="12794" width="6.85546875" style="148"/>
    <col min="12795" max="12797" width="0" style="148" hidden="1" customWidth="1"/>
    <col min="12798" max="12798" width="10.5703125" style="148" bestFit="1" customWidth="1"/>
    <col min="12799" max="12799" width="59.5703125" style="148" bestFit="1" customWidth="1"/>
    <col min="12800" max="12800" width="37" style="148" customWidth="1"/>
    <col min="12801" max="12802" width="0" style="148" hidden="1" customWidth="1"/>
    <col min="12803" max="13050" width="6.85546875" style="148"/>
    <col min="13051" max="13053" width="0" style="148" hidden="1" customWidth="1"/>
    <col min="13054" max="13054" width="10.5703125" style="148" bestFit="1" customWidth="1"/>
    <col min="13055" max="13055" width="59.5703125" style="148" bestFit="1" customWidth="1"/>
    <col min="13056" max="13056" width="37" style="148" customWidth="1"/>
    <col min="13057" max="13058" width="0" style="148" hidden="1" customWidth="1"/>
    <col min="13059" max="13306" width="6.85546875" style="148"/>
    <col min="13307" max="13309" width="0" style="148" hidden="1" customWidth="1"/>
    <col min="13310" max="13310" width="10.5703125" style="148" bestFit="1" customWidth="1"/>
    <col min="13311" max="13311" width="59.5703125" style="148" bestFit="1" customWidth="1"/>
    <col min="13312" max="13312" width="37" style="148" customWidth="1"/>
    <col min="13313" max="13314" width="0" style="148" hidden="1" customWidth="1"/>
    <col min="13315" max="13562" width="6.85546875" style="148"/>
    <col min="13563" max="13565" width="0" style="148" hidden="1" customWidth="1"/>
    <col min="13566" max="13566" width="10.5703125" style="148" bestFit="1" customWidth="1"/>
    <col min="13567" max="13567" width="59.5703125" style="148" bestFit="1" customWidth="1"/>
    <col min="13568" max="13568" width="37" style="148" customWidth="1"/>
    <col min="13569" max="13570" width="0" style="148" hidden="1" customWidth="1"/>
    <col min="13571" max="13818" width="6.85546875" style="148"/>
    <col min="13819" max="13821" width="0" style="148" hidden="1" customWidth="1"/>
    <col min="13822" max="13822" width="10.5703125" style="148" bestFit="1" customWidth="1"/>
    <col min="13823" max="13823" width="59.5703125" style="148" bestFit="1" customWidth="1"/>
    <col min="13824" max="13824" width="37" style="148" customWidth="1"/>
    <col min="13825" max="13826" width="0" style="148" hidden="1" customWidth="1"/>
    <col min="13827" max="14074" width="6.85546875" style="148"/>
    <col min="14075" max="14077" width="0" style="148" hidden="1" customWidth="1"/>
    <col min="14078" max="14078" width="10.5703125" style="148" bestFit="1" customWidth="1"/>
    <col min="14079" max="14079" width="59.5703125" style="148" bestFit="1" customWidth="1"/>
    <col min="14080" max="14080" width="37" style="148" customWidth="1"/>
    <col min="14081" max="14082" width="0" style="148" hidden="1" customWidth="1"/>
    <col min="14083" max="14330" width="6.85546875" style="148"/>
    <col min="14331" max="14333" width="0" style="148" hidden="1" customWidth="1"/>
    <col min="14334" max="14334" width="10.5703125" style="148" bestFit="1" customWidth="1"/>
    <col min="14335" max="14335" width="59.5703125" style="148" bestFit="1" customWidth="1"/>
    <col min="14336" max="14336" width="37" style="148" customWidth="1"/>
    <col min="14337" max="14338" width="0" style="148" hidden="1" customWidth="1"/>
    <col min="14339" max="14586" width="6.85546875" style="148"/>
    <col min="14587" max="14589" width="0" style="148" hidden="1" customWidth="1"/>
    <col min="14590" max="14590" width="10.5703125" style="148" bestFit="1" customWidth="1"/>
    <col min="14591" max="14591" width="59.5703125" style="148" bestFit="1" customWidth="1"/>
    <col min="14592" max="14592" width="37" style="148" customWidth="1"/>
    <col min="14593" max="14594" width="0" style="148" hidden="1" customWidth="1"/>
    <col min="14595" max="14842" width="6.85546875" style="148"/>
    <col min="14843" max="14845" width="0" style="148" hidden="1" customWidth="1"/>
    <col min="14846" max="14846" width="10.5703125" style="148" bestFit="1" customWidth="1"/>
    <col min="14847" max="14847" width="59.5703125" style="148" bestFit="1" customWidth="1"/>
    <col min="14848" max="14848" width="37" style="148" customWidth="1"/>
    <col min="14849" max="14850" width="0" style="148" hidden="1" customWidth="1"/>
    <col min="14851" max="15098" width="6.85546875" style="148"/>
    <col min="15099" max="15101" width="0" style="148" hidden="1" customWidth="1"/>
    <col min="15102" max="15102" width="10.5703125" style="148" bestFit="1" customWidth="1"/>
    <col min="15103" max="15103" width="59.5703125" style="148" bestFit="1" customWidth="1"/>
    <col min="15104" max="15104" width="37" style="148" customWidth="1"/>
    <col min="15105" max="15106" width="0" style="148" hidden="1" customWidth="1"/>
    <col min="15107" max="15354" width="6.85546875" style="148"/>
    <col min="15355" max="15357" width="0" style="148" hidden="1" customWidth="1"/>
    <col min="15358" max="15358" width="10.5703125" style="148" bestFit="1" customWidth="1"/>
    <col min="15359" max="15359" width="59.5703125" style="148" bestFit="1" customWidth="1"/>
    <col min="15360" max="15360" width="37" style="148" customWidth="1"/>
    <col min="15361" max="15362" width="0" style="148" hidden="1" customWidth="1"/>
    <col min="15363" max="15610" width="6.85546875" style="148"/>
    <col min="15611" max="15613" width="0" style="148" hidden="1" customWidth="1"/>
    <col min="15614" max="15614" width="10.5703125" style="148" bestFit="1" customWidth="1"/>
    <col min="15615" max="15615" width="59.5703125" style="148" bestFit="1" customWidth="1"/>
    <col min="15616" max="15616" width="37" style="148" customWidth="1"/>
    <col min="15617" max="15618" width="0" style="148" hidden="1" customWidth="1"/>
    <col min="15619" max="15866" width="6.85546875" style="148"/>
    <col min="15867" max="15869" width="0" style="148" hidden="1" customWidth="1"/>
    <col min="15870" max="15870" width="10.5703125" style="148" bestFit="1" customWidth="1"/>
    <col min="15871" max="15871" width="59.5703125" style="148" bestFit="1" customWidth="1"/>
    <col min="15872" max="15872" width="37" style="148" customWidth="1"/>
    <col min="15873" max="15874" width="0" style="148" hidden="1" customWidth="1"/>
    <col min="15875" max="16122" width="6.85546875" style="148"/>
    <col min="16123" max="16125" width="0" style="148" hidden="1" customWidth="1"/>
    <col min="16126" max="16126" width="10.5703125" style="148" bestFit="1" customWidth="1"/>
    <col min="16127" max="16127" width="59.5703125" style="148" bestFit="1" customWidth="1"/>
    <col min="16128" max="16128" width="37" style="148" customWidth="1"/>
    <col min="16129" max="16130" width="0" style="148" hidden="1" customWidth="1"/>
    <col min="16131" max="16384" width="6.85546875" style="148"/>
  </cols>
  <sheetData>
    <row r="1" spans="1:12" s="123" customFormat="1" ht="48" thickBot="1" x14ac:dyDescent="0.3">
      <c r="A1" s="121" t="s">
        <v>316</v>
      </c>
      <c r="B1" s="122" t="s">
        <v>317</v>
      </c>
    </row>
    <row r="2" spans="1:12" s="125" customFormat="1" x14ac:dyDescent="0.25">
      <c r="A2" s="142">
        <v>112002</v>
      </c>
      <c r="B2" s="146" t="s">
        <v>460</v>
      </c>
      <c r="C2" s="148"/>
      <c r="D2" s="148"/>
      <c r="E2" s="148"/>
      <c r="F2" s="148"/>
      <c r="G2" s="148"/>
      <c r="H2" s="148"/>
      <c r="I2" s="148"/>
      <c r="J2" s="148"/>
      <c r="K2" s="148"/>
      <c r="L2" s="148"/>
    </row>
    <row r="3" spans="1:12" s="125" customFormat="1" x14ac:dyDescent="0.25">
      <c r="A3" s="126">
        <v>561001</v>
      </c>
      <c r="B3" s="127" t="s">
        <v>318</v>
      </c>
    </row>
    <row r="4" spans="1:12" s="125" customFormat="1" x14ac:dyDescent="0.25">
      <c r="A4" s="126">
        <v>561002</v>
      </c>
      <c r="B4" s="127" t="s">
        <v>319</v>
      </c>
    </row>
    <row r="5" spans="1:12" s="125" customFormat="1" x14ac:dyDescent="0.25">
      <c r="A5" s="126">
        <v>561003</v>
      </c>
      <c r="B5" s="127" t="s">
        <v>320</v>
      </c>
    </row>
    <row r="6" spans="1:12" s="125" customFormat="1" x14ac:dyDescent="0.25">
      <c r="A6" s="126">
        <v>561004</v>
      </c>
      <c r="B6" s="127" t="s">
        <v>321</v>
      </c>
    </row>
    <row r="7" spans="1:12" s="125" customFormat="1" x14ac:dyDescent="0.25">
      <c r="A7" s="126">
        <v>561005</v>
      </c>
      <c r="B7" s="127" t="s">
        <v>322</v>
      </c>
    </row>
    <row r="8" spans="1:12" s="125" customFormat="1" x14ac:dyDescent="0.25">
      <c r="A8" s="126">
        <v>561006</v>
      </c>
      <c r="B8" s="127" t="s">
        <v>323</v>
      </c>
    </row>
    <row r="9" spans="1:12" s="125" customFormat="1" x14ac:dyDescent="0.25">
      <c r="A9" s="126">
        <v>561007</v>
      </c>
      <c r="B9" s="127" t="s">
        <v>324</v>
      </c>
    </row>
    <row r="10" spans="1:12" s="125" customFormat="1" x14ac:dyDescent="0.25">
      <c r="A10" s="126">
        <v>561008</v>
      </c>
      <c r="B10" s="127" t="s">
        <v>325</v>
      </c>
    </row>
    <row r="11" spans="1:12" s="125" customFormat="1" x14ac:dyDescent="0.25">
      <c r="A11" s="126">
        <v>561009</v>
      </c>
      <c r="B11" s="127" t="s">
        <v>326</v>
      </c>
    </row>
    <row r="12" spans="1:12" s="131" customFormat="1" x14ac:dyDescent="0.25">
      <c r="A12" s="126">
        <v>561010</v>
      </c>
      <c r="B12" s="127" t="s">
        <v>327</v>
      </c>
      <c r="C12" s="125"/>
      <c r="D12" s="125"/>
      <c r="E12" s="125"/>
      <c r="F12" s="125"/>
      <c r="G12" s="125"/>
      <c r="H12" s="125"/>
      <c r="I12" s="125"/>
      <c r="J12" s="125"/>
      <c r="K12" s="125"/>
      <c r="L12" s="125"/>
    </row>
    <row r="13" spans="1:12" s="131" customFormat="1" x14ac:dyDescent="0.25">
      <c r="A13" s="132">
        <v>561011</v>
      </c>
      <c r="B13" s="133" t="s">
        <v>328</v>
      </c>
    </row>
    <row r="14" spans="1:12" s="131" customFormat="1" x14ac:dyDescent="0.25">
      <c r="A14" s="126">
        <v>561012</v>
      </c>
      <c r="B14" s="124" t="s">
        <v>329</v>
      </c>
    </row>
    <row r="15" spans="1:12" s="131" customFormat="1" x14ac:dyDescent="0.25">
      <c r="A15" s="126">
        <v>561013</v>
      </c>
      <c r="B15" s="124" t="s">
        <v>330</v>
      </c>
    </row>
    <row r="16" spans="1:12" s="131" customFormat="1" x14ac:dyDescent="0.25">
      <c r="A16" s="126">
        <v>561014</v>
      </c>
      <c r="B16" s="124" t="s">
        <v>331</v>
      </c>
    </row>
    <row r="17" spans="1:12" s="131" customFormat="1" x14ac:dyDescent="0.25">
      <c r="A17" s="126">
        <v>561015</v>
      </c>
      <c r="B17" s="124" t="s">
        <v>332</v>
      </c>
    </row>
    <row r="18" spans="1:12" s="131" customFormat="1" x14ac:dyDescent="0.25">
      <c r="A18" s="126">
        <v>561016</v>
      </c>
      <c r="B18" s="124" t="s">
        <v>333</v>
      </c>
    </row>
    <row r="19" spans="1:12" s="131" customFormat="1" x14ac:dyDescent="0.25">
      <c r="A19" s="126">
        <v>561017</v>
      </c>
      <c r="B19" s="124" t="s">
        <v>334</v>
      </c>
    </row>
    <row r="20" spans="1:12" s="131" customFormat="1" x14ac:dyDescent="0.25">
      <c r="A20" s="126">
        <v>561018</v>
      </c>
      <c r="B20" s="124" t="s">
        <v>335</v>
      </c>
    </row>
    <row r="21" spans="1:12" s="131" customFormat="1" x14ac:dyDescent="0.25">
      <c r="A21" s="126">
        <v>561019</v>
      </c>
      <c r="B21" s="124" t="s">
        <v>336</v>
      </c>
    </row>
    <row r="22" spans="1:12" s="125" customFormat="1" x14ac:dyDescent="0.25">
      <c r="A22" s="126">
        <v>561020</v>
      </c>
      <c r="B22" s="124" t="s">
        <v>337</v>
      </c>
      <c r="C22" s="131"/>
      <c r="D22" s="131"/>
      <c r="E22" s="131"/>
      <c r="F22" s="131"/>
      <c r="G22" s="131"/>
      <c r="H22" s="131"/>
      <c r="I22" s="131"/>
      <c r="J22" s="131"/>
      <c r="K22" s="131"/>
      <c r="L22" s="131"/>
    </row>
    <row r="23" spans="1:12" s="125" customFormat="1" x14ac:dyDescent="0.25">
      <c r="A23" s="126">
        <v>561050</v>
      </c>
      <c r="B23" s="127" t="s">
        <v>338</v>
      </c>
    </row>
    <row r="24" spans="1:12" s="131" customFormat="1" x14ac:dyDescent="0.25">
      <c r="A24" s="126">
        <v>561051</v>
      </c>
      <c r="B24" s="128" t="s">
        <v>339</v>
      </c>
    </row>
    <row r="25" spans="1:12" s="131" customFormat="1" x14ac:dyDescent="0.25">
      <c r="A25" s="126">
        <v>561052</v>
      </c>
      <c r="B25" s="128" t="s">
        <v>340</v>
      </c>
    </row>
    <row r="26" spans="1:12" s="131" customFormat="1" x14ac:dyDescent="0.25">
      <c r="A26" s="126">
        <v>561053</v>
      </c>
      <c r="B26" s="128" t="s">
        <v>341</v>
      </c>
    </row>
    <row r="27" spans="1:12" s="125" customFormat="1" x14ac:dyDescent="0.25">
      <c r="A27" s="126">
        <v>561060</v>
      </c>
      <c r="B27" s="127" t="s">
        <v>342</v>
      </c>
    </row>
    <row r="28" spans="1:12" s="125" customFormat="1" x14ac:dyDescent="0.25">
      <c r="A28" s="126">
        <v>561061</v>
      </c>
      <c r="B28" s="127" t="s">
        <v>343</v>
      </c>
    </row>
    <row r="29" spans="1:12" s="125" customFormat="1" x14ac:dyDescent="0.25">
      <c r="A29" s="126">
        <v>561062</v>
      </c>
      <c r="B29" s="127" t="s">
        <v>344</v>
      </c>
    </row>
    <row r="30" spans="1:12" s="125" customFormat="1" x14ac:dyDescent="0.25">
      <c r="A30" s="126">
        <v>561063</v>
      </c>
      <c r="B30" s="127" t="s">
        <v>345</v>
      </c>
    </row>
    <row r="31" spans="1:12" s="125" customFormat="1" x14ac:dyDescent="0.25">
      <c r="A31" s="126">
        <v>561070</v>
      </c>
      <c r="B31" s="127" t="s">
        <v>346</v>
      </c>
    </row>
    <row r="32" spans="1:12" s="125" customFormat="1" x14ac:dyDescent="0.25">
      <c r="A32" s="126">
        <v>561080</v>
      </c>
      <c r="B32" s="129" t="s">
        <v>347</v>
      </c>
    </row>
    <row r="33" spans="1:2" s="125" customFormat="1" x14ac:dyDescent="0.25">
      <c r="A33" s="126">
        <v>561081</v>
      </c>
      <c r="B33" s="129" t="s">
        <v>348</v>
      </c>
    </row>
    <row r="34" spans="1:2" s="125" customFormat="1" x14ac:dyDescent="0.25">
      <c r="A34" s="126">
        <v>561082</v>
      </c>
      <c r="B34" s="129" t="s">
        <v>349</v>
      </c>
    </row>
    <row r="35" spans="1:2" s="125" customFormat="1" x14ac:dyDescent="0.25">
      <c r="A35" s="126">
        <v>561083</v>
      </c>
      <c r="B35" s="129" t="s">
        <v>350</v>
      </c>
    </row>
    <row r="36" spans="1:2" s="125" customFormat="1" x14ac:dyDescent="0.25">
      <c r="A36" s="126">
        <v>561084</v>
      </c>
      <c r="B36" s="129" t="s">
        <v>351</v>
      </c>
    </row>
    <row r="37" spans="1:2" s="125" customFormat="1" x14ac:dyDescent="0.25">
      <c r="A37" s="126">
        <v>561101</v>
      </c>
      <c r="B37" s="129" t="s">
        <v>352</v>
      </c>
    </row>
    <row r="38" spans="1:2" s="125" customFormat="1" x14ac:dyDescent="0.25">
      <c r="A38" s="126">
        <v>561201</v>
      </c>
      <c r="B38" s="129" t="s">
        <v>353</v>
      </c>
    </row>
    <row r="39" spans="1:2" s="125" customFormat="1" x14ac:dyDescent="0.25">
      <c r="A39" s="126">
        <v>561202</v>
      </c>
      <c r="B39" s="129" t="s">
        <v>354</v>
      </c>
    </row>
    <row r="40" spans="1:2" s="125" customFormat="1" x14ac:dyDescent="0.25">
      <c r="A40" s="126">
        <v>561203</v>
      </c>
      <c r="B40" s="129" t="s">
        <v>355</v>
      </c>
    </row>
    <row r="41" spans="1:2" s="125" customFormat="1" x14ac:dyDescent="0.25">
      <c r="A41" s="126">
        <v>561901</v>
      </c>
      <c r="B41" s="129" t="s">
        <v>356</v>
      </c>
    </row>
    <row r="42" spans="1:2" s="125" customFormat="1" x14ac:dyDescent="0.25">
      <c r="A42" s="126">
        <v>563001</v>
      </c>
      <c r="B42" s="135" t="s">
        <v>357</v>
      </c>
    </row>
    <row r="43" spans="1:2" s="125" customFormat="1" x14ac:dyDescent="0.25">
      <c r="A43" s="126">
        <v>563002</v>
      </c>
      <c r="B43" s="135" t="s">
        <v>358</v>
      </c>
    </row>
    <row r="44" spans="1:2" s="125" customFormat="1" x14ac:dyDescent="0.25">
      <c r="A44" s="126">
        <v>563003</v>
      </c>
      <c r="B44" s="135" t="s">
        <v>359</v>
      </c>
    </row>
    <row r="45" spans="1:2" s="125" customFormat="1" x14ac:dyDescent="0.25">
      <c r="A45" s="126">
        <v>563004</v>
      </c>
      <c r="B45" s="135" t="s">
        <v>360</v>
      </c>
    </row>
    <row r="46" spans="1:2" s="125" customFormat="1" x14ac:dyDescent="0.25">
      <c r="A46" s="126">
        <v>563005</v>
      </c>
      <c r="B46" s="134" t="s">
        <v>361</v>
      </c>
    </row>
    <row r="47" spans="1:2" s="125" customFormat="1" x14ac:dyDescent="0.25">
      <c r="A47" s="126">
        <v>563007</v>
      </c>
      <c r="B47" s="135" t="s">
        <v>362</v>
      </c>
    </row>
    <row r="48" spans="1:2" s="125" customFormat="1" x14ac:dyDescent="0.25">
      <c r="A48" s="126">
        <v>563008</v>
      </c>
      <c r="B48" s="135" t="s">
        <v>363</v>
      </c>
    </row>
    <row r="49" spans="1:2" s="125" customFormat="1" x14ac:dyDescent="0.25">
      <c r="A49" s="126">
        <v>563011</v>
      </c>
      <c r="B49" s="128" t="s">
        <v>364</v>
      </c>
    </row>
    <row r="50" spans="1:2" s="125" customFormat="1" x14ac:dyDescent="0.25">
      <c r="A50" s="126">
        <v>563013</v>
      </c>
      <c r="B50" s="129" t="s">
        <v>365</v>
      </c>
    </row>
    <row r="51" spans="1:2" s="125" customFormat="1" x14ac:dyDescent="0.25">
      <c r="A51" s="126">
        <v>563015</v>
      </c>
      <c r="B51" s="138" t="s">
        <v>366</v>
      </c>
    </row>
    <row r="52" spans="1:2" s="125" customFormat="1" x14ac:dyDescent="0.25">
      <c r="A52" s="126">
        <v>563017</v>
      </c>
      <c r="B52" s="138" t="s">
        <v>367</v>
      </c>
    </row>
    <row r="53" spans="1:2" s="125" customFormat="1" x14ac:dyDescent="0.25">
      <c r="A53" s="126">
        <v>563018</v>
      </c>
      <c r="B53" s="129" t="s">
        <v>368</v>
      </c>
    </row>
    <row r="54" spans="1:2" s="125" customFormat="1" x14ac:dyDescent="0.25">
      <c r="A54" s="126">
        <v>563019</v>
      </c>
      <c r="B54" s="129" t="s">
        <v>369</v>
      </c>
    </row>
    <row r="55" spans="1:2" s="125" customFormat="1" x14ac:dyDescent="0.25">
      <c r="A55" s="126">
        <v>563020</v>
      </c>
      <c r="B55" s="129" t="s">
        <v>370</v>
      </c>
    </row>
    <row r="56" spans="1:2" s="125" customFormat="1" x14ac:dyDescent="0.25">
      <c r="A56" s="126">
        <v>563021</v>
      </c>
      <c r="B56" s="129" t="s">
        <v>371</v>
      </c>
    </row>
    <row r="57" spans="1:2" s="125" customFormat="1" x14ac:dyDescent="0.25">
      <c r="A57" s="126">
        <v>563022</v>
      </c>
      <c r="B57" s="129" t="s">
        <v>372</v>
      </c>
    </row>
    <row r="58" spans="1:2" s="125" customFormat="1" x14ac:dyDescent="0.25">
      <c r="A58" s="126">
        <v>563023</v>
      </c>
      <c r="B58" s="129" t="s">
        <v>373</v>
      </c>
    </row>
    <row r="59" spans="1:2" s="125" customFormat="1" x14ac:dyDescent="0.25">
      <c r="A59" s="136">
        <v>563024</v>
      </c>
      <c r="B59" s="137" t="s">
        <v>374</v>
      </c>
    </row>
    <row r="60" spans="1:2" s="125" customFormat="1" x14ac:dyDescent="0.25">
      <c r="A60" s="126">
        <v>563025</v>
      </c>
      <c r="B60" s="129" t="s">
        <v>375</v>
      </c>
    </row>
    <row r="61" spans="1:2" s="125" customFormat="1" x14ac:dyDescent="0.25">
      <c r="A61" s="126">
        <v>563026</v>
      </c>
      <c r="B61" s="129" t="s">
        <v>376</v>
      </c>
    </row>
    <row r="62" spans="1:2" s="125" customFormat="1" x14ac:dyDescent="0.25">
      <c r="A62" s="126">
        <v>563027</v>
      </c>
      <c r="B62" s="129" t="s">
        <v>377</v>
      </c>
    </row>
    <row r="63" spans="1:2" s="125" customFormat="1" x14ac:dyDescent="0.25">
      <c r="A63" s="126">
        <v>563028</v>
      </c>
      <c r="B63" s="129" t="s">
        <v>378</v>
      </c>
    </row>
    <row r="64" spans="1:2" s="125" customFormat="1" x14ac:dyDescent="0.25">
      <c r="A64" s="126">
        <v>563029</v>
      </c>
      <c r="B64" s="129" t="s">
        <v>379</v>
      </c>
    </row>
    <row r="65" spans="1:12" s="125" customFormat="1" x14ac:dyDescent="0.25">
      <c r="A65" s="126">
        <v>563030</v>
      </c>
      <c r="B65" s="129" t="s">
        <v>380</v>
      </c>
    </row>
    <row r="66" spans="1:12" s="125" customFormat="1" x14ac:dyDescent="0.25">
      <c r="A66" s="126">
        <v>563031</v>
      </c>
      <c r="B66" s="129" t="s">
        <v>381</v>
      </c>
    </row>
    <row r="67" spans="1:12" s="125" customFormat="1" x14ac:dyDescent="0.25">
      <c r="A67" s="126">
        <v>563032</v>
      </c>
      <c r="B67" s="129" t="s">
        <v>382</v>
      </c>
    </row>
    <row r="68" spans="1:12" s="125" customFormat="1" x14ac:dyDescent="0.25">
      <c r="A68" s="126">
        <v>563033</v>
      </c>
      <c r="B68" s="129" t="s">
        <v>383</v>
      </c>
    </row>
    <row r="69" spans="1:12" s="125" customFormat="1" x14ac:dyDescent="0.25">
      <c r="A69" s="126">
        <v>563034</v>
      </c>
      <c r="B69" s="129" t="s">
        <v>384</v>
      </c>
    </row>
    <row r="70" spans="1:12" s="125" customFormat="1" x14ac:dyDescent="0.25">
      <c r="A70" s="126">
        <v>563035</v>
      </c>
      <c r="B70" s="129" t="s">
        <v>385</v>
      </c>
    </row>
    <row r="71" spans="1:12" s="125" customFormat="1" x14ac:dyDescent="0.25">
      <c r="A71" s="142">
        <v>563036</v>
      </c>
      <c r="B71" s="143" t="s">
        <v>456</v>
      </c>
      <c r="C71" s="148"/>
      <c r="D71" s="148"/>
      <c r="E71" s="148"/>
      <c r="F71" s="148"/>
      <c r="G71" s="148"/>
      <c r="H71" s="148"/>
      <c r="I71" s="148"/>
      <c r="J71" s="148"/>
      <c r="K71" s="148"/>
      <c r="L71" s="148"/>
    </row>
    <row r="72" spans="1:12" s="125" customFormat="1" x14ac:dyDescent="0.25">
      <c r="A72" s="126">
        <v>563037</v>
      </c>
      <c r="B72" s="129" t="s">
        <v>386</v>
      </c>
    </row>
    <row r="73" spans="1:12" s="125" customFormat="1" x14ac:dyDescent="0.25">
      <c r="A73" s="126">
        <v>563038</v>
      </c>
      <c r="B73" s="129" t="s">
        <v>387</v>
      </c>
    </row>
    <row r="74" spans="1:12" s="125" customFormat="1" x14ac:dyDescent="0.25">
      <c r="A74" s="126">
        <v>563039</v>
      </c>
      <c r="B74" s="129" t="s">
        <v>388</v>
      </c>
    </row>
    <row r="75" spans="1:12" s="125" customFormat="1" x14ac:dyDescent="0.25">
      <c r="A75" s="126">
        <v>563040</v>
      </c>
      <c r="B75" s="129" t="s">
        <v>389</v>
      </c>
    </row>
    <row r="76" spans="1:12" s="125" customFormat="1" x14ac:dyDescent="0.25">
      <c r="A76" s="126">
        <v>563041</v>
      </c>
      <c r="B76" s="129" t="s">
        <v>390</v>
      </c>
    </row>
    <row r="77" spans="1:12" s="125" customFormat="1" x14ac:dyDescent="0.25">
      <c r="A77" s="126">
        <v>563042</v>
      </c>
      <c r="B77" s="129" t="s">
        <v>391</v>
      </c>
    </row>
    <row r="78" spans="1:12" s="125" customFormat="1" x14ac:dyDescent="0.25">
      <c r="A78" s="126">
        <v>563043</v>
      </c>
      <c r="B78" s="129" t="s">
        <v>392</v>
      </c>
    </row>
    <row r="79" spans="1:12" s="125" customFormat="1" x14ac:dyDescent="0.25">
      <c r="A79" s="126">
        <v>563046</v>
      </c>
      <c r="B79" s="129" t="s">
        <v>393</v>
      </c>
    </row>
    <row r="80" spans="1:12" s="125" customFormat="1" x14ac:dyDescent="0.25">
      <c r="A80" s="126">
        <v>563047</v>
      </c>
      <c r="B80" s="129" t="s">
        <v>394</v>
      </c>
    </row>
    <row r="81" spans="1:2" s="125" customFormat="1" x14ac:dyDescent="0.25">
      <c r="A81" s="126">
        <v>563048</v>
      </c>
      <c r="B81" s="129" t="s">
        <v>395</v>
      </c>
    </row>
    <row r="82" spans="1:2" s="125" customFormat="1" x14ac:dyDescent="0.25">
      <c r="A82" s="126">
        <v>563049</v>
      </c>
      <c r="B82" s="129" t="s">
        <v>396</v>
      </c>
    </row>
    <row r="83" spans="1:2" s="125" customFormat="1" x14ac:dyDescent="0.25">
      <c r="A83" s="126">
        <v>563050</v>
      </c>
      <c r="B83" s="129" t="s">
        <v>397</v>
      </c>
    </row>
    <row r="84" spans="1:2" s="125" customFormat="1" x14ac:dyDescent="0.25">
      <c r="A84" s="126">
        <v>563051</v>
      </c>
      <c r="B84" s="139" t="s">
        <v>398</v>
      </c>
    </row>
    <row r="85" spans="1:2" s="125" customFormat="1" x14ac:dyDescent="0.25">
      <c r="A85" s="126">
        <v>563052</v>
      </c>
      <c r="B85" s="139" t="s">
        <v>399</v>
      </c>
    </row>
    <row r="86" spans="1:2" s="125" customFormat="1" x14ac:dyDescent="0.25">
      <c r="A86" s="126">
        <v>563053</v>
      </c>
      <c r="B86" s="139" t="s">
        <v>400</v>
      </c>
    </row>
    <row r="87" spans="1:2" s="125" customFormat="1" x14ac:dyDescent="0.25">
      <c r="A87" s="126">
        <v>563054</v>
      </c>
      <c r="B87" s="139" t="s">
        <v>401</v>
      </c>
    </row>
    <row r="88" spans="1:2" s="125" customFormat="1" x14ac:dyDescent="0.25">
      <c r="A88" s="126">
        <v>563055</v>
      </c>
      <c r="B88" s="139" t="s">
        <v>402</v>
      </c>
    </row>
    <row r="89" spans="1:2" s="125" customFormat="1" x14ac:dyDescent="0.25">
      <c r="A89" s="126">
        <v>563056</v>
      </c>
      <c r="B89" s="139" t="s">
        <v>403</v>
      </c>
    </row>
    <row r="90" spans="1:2" s="125" customFormat="1" x14ac:dyDescent="0.25">
      <c r="A90" s="126">
        <v>563058</v>
      </c>
      <c r="B90" s="139" t="s">
        <v>404</v>
      </c>
    </row>
    <row r="91" spans="1:2" s="125" customFormat="1" x14ac:dyDescent="0.25">
      <c r="A91" s="126">
        <v>563059</v>
      </c>
      <c r="B91" s="139" t="s">
        <v>405</v>
      </c>
    </row>
    <row r="92" spans="1:2" s="125" customFormat="1" x14ac:dyDescent="0.25">
      <c r="A92" s="126">
        <v>563060</v>
      </c>
      <c r="B92" s="139" t="s">
        <v>406</v>
      </c>
    </row>
    <row r="93" spans="1:2" s="125" customFormat="1" x14ac:dyDescent="0.25">
      <c r="A93" s="126">
        <v>563061</v>
      </c>
      <c r="B93" s="139" t="s">
        <v>407</v>
      </c>
    </row>
    <row r="94" spans="1:2" s="125" customFormat="1" x14ac:dyDescent="0.25">
      <c r="A94" s="126">
        <v>563062</v>
      </c>
      <c r="B94" s="139" t="s">
        <v>408</v>
      </c>
    </row>
    <row r="95" spans="1:2" s="125" customFormat="1" x14ac:dyDescent="0.25">
      <c r="A95" s="126">
        <v>563063</v>
      </c>
      <c r="B95" s="124" t="s">
        <v>409</v>
      </c>
    </row>
    <row r="96" spans="1:2" s="125" customFormat="1" x14ac:dyDescent="0.25">
      <c r="A96" s="126">
        <v>563064</v>
      </c>
      <c r="B96" s="124" t="s">
        <v>410</v>
      </c>
    </row>
    <row r="97" spans="1:12" s="125" customFormat="1" x14ac:dyDescent="0.25">
      <c r="A97" s="126">
        <v>563065</v>
      </c>
      <c r="B97" s="124" t="s">
        <v>411</v>
      </c>
    </row>
    <row r="98" spans="1:12" s="125" customFormat="1" x14ac:dyDescent="0.25">
      <c r="A98" s="126">
        <v>563066</v>
      </c>
      <c r="B98" s="124" t="s">
        <v>412</v>
      </c>
    </row>
    <row r="99" spans="1:12" s="125" customFormat="1" x14ac:dyDescent="0.25">
      <c r="A99" s="126">
        <v>563067</v>
      </c>
      <c r="B99" s="124" t="s">
        <v>413</v>
      </c>
    </row>
    <row r="100" spans="1:12" s="125" customFormat="1" x14ac:dyDescent="0.25">
      <c r="A100" s="126">
        <v>563068</v>
      </c>
      <c r="B100" s="124" t="s">
        <v>414</v>
      </c>
    </row>
    <row r="101" spans="1:12" s="125" customFormat="1" x14ac:dyDescent="0.25">
      <c r="A101" s="126">
        <v>563069</v>
      </c>
      <c r="B101" s="124" t="s">
        <v>415</v>
      </c>
    </row>
    <row r="102" spans="1:12" s="125" customFormat="1" x14ac:dyDescent="0.25">
      <c r="A102" s="126">
        <v>563070</v>
      </c>
      <c r="B102" s="124" t="s">
        <v>416</v>
      </c>
    </row>
    <row r="103" spans="1:12" s="125" customFormat="1" x14ac:dyDescent="0.25">
      <c r="A103" s="126">
        <v>563071</v>
      </c>
      <c r="B103" s="124" t="s">
        <v>417</v>
      </c>
    </row>
    <row r="104" spans="1:12" s="125" customFormat="1" x14ac:dyDescent="0.25">
      <c r="A104" s="150">
        <v>563901</v>
      </c>
      <c r="B104" s="151" t="s">
        <v>457</v>
      </c>
      <c r="C104" s="148"/>
      <c r="D104" s="148"/>
      <c r="E104" s="148"/>
      <c r="F104" s="148"/>
      <c r="G104" s="148"/>
      <c r="H104" s="148"/>
      <c r="I104" s="148"/>
      <c r="J104" s="148"/>
      <c r="K104" s="148"/>
      <c r="L104" s="148"/>
    </row>
    <row r="105" spans="1:12" s="125" customFormat="1" x14ac:dyDescent="0.25">
      <c r="A105" s="142">
        <v>563902</v>
      </c>
      <c r="B105" s="143" t="s">
        <v>458</v>
      </c>
      <c r="C105" s="148"/>
      <c r="D105" s="148"/>
      <c r="E105" s="148"/>
      <c r="F105" s="148"/>
      <c r="G105" s="148"/>
      <c r="H105" s="148"/>
      <c r="I105" s="148"/>
      <c r="J105" s="148"/>
      <c r="K105" s="148"/>
      <c r="L105" s="148"/>
    </row>
    <row r="106" spans="1:12" s="125" customFormat="1" x14ac:dyDescent="0.25">
      <c r="A106" s="142">
        <v>563903</v>
      </c>
      <c r="B106" s="146" t="s">
        <v>459</v>
      </c>
    </row>
    <row r="107" spans="1:12" s="125" customFormat="1" x14ac:dyDescent="0.25">
      <c r="A107" s="142">
        <v>564001</v>
      </c>
      <c r="B107" s="143" t="s">
        <v>419</v>
      </c>
    </row>
    <row r="108" spans="1:12" s="125" customFormat="1" x14ac:dyDescent="0.25">
      <c r="A108" s="126">
        <v>564002</v>
      </c>
      <c r="B108" s="127" t="s">
        <v>420</v>
      </c>
    </row>
    <row r="109" spans="1:12" s="125" customFormat="1" x14ac:dyDescent="0.25">
      <c r="A109" s="130">
        <v>564050</v>
      </c>
      <c r="B109" s="146" t="s">
        <v>424</v>
      </c>
    </row>
    <row r="110" spans="1:12" s="125" customFormat="1" x14ac:dyDescent="0.25">
      <c r="A110" s="130">
        <v>564051</v>
      </c>
      <c r="B110" s="146" t="s">
        <v>425</v>
      </c>
    </row>
    <row r="111" spans="1:12" s="125" customFormat="1" x14ac:dyDescent="0.25">
      <c r="A111" s="130">
        <v>564052</v>
      </c>
      <c r="B111" s="146" t="s">
        <v>426</v>
      </c>
    </row>
    <row r="112" spans="1:12" s="125" customFormat="1" hidden="1" x14ac:dyDescent="0.25">
      <c r="A112" s="140">
        <v>563072</v>
      </c>
      <c r="B112" s="141" t="s">
        <v>418</v>
      </c>
    </row>
    <row r="113" spans="1:12" s="125" customFormat="1" x14ac:dyDescent="0.25">
      <c r="A113" s="130">
        <v>564053</v>
      </c>
      <c r="B113" s="146" t="s">
        <v>427</v>
      </c>
    </row>
    <row r="114" spans="1:12" s="125" customFormat="1" x14ac:dyDescent="0.25">
      <c r="A114" s="130">
        <v>564054</v>
      </c>
      <c r="B114" s="146" t="s">
        <v>428</v>
      </c>
    </row>
    <row r="115" spans="1:12" s="125" customFormat="1" x14ac:dyDescent="0.25">
      <c r="A115" s="147">
        <v>564055</v>
      </c>
      <c r="B115" s="146" t="s">
        <v>429</v>
      </c>
    </row>
    <row r="116" spans="1:12" s="125" customFormat="1" x14ac:dyDescent="0.25">
      <c r="A116" s="147">
        <v>564056</v>
      </c>
      <c r="B116" s="146" t="s">
        <v>430</v>
      </c>
    </row>
    <row r="117" spans="1:12" s="125" customFormat="1" x14ac:dyDescent="0.25">
      <c r="A117" s="147">
        <v>564057</v>
      </c>
      <c r="B117" s="146" t="s">
        <v>431</v>
      </c>
    </row>
    <row r="118" spans="1:12" s="125" customFormat="1" x14ac:dyDescent="0.25">
      <c r="A118" s="130">
        <v>564201</v>
      </c>
      <c r="B118" s="146" t="s">
        <v>432</v>
      </c>
    </row>
    <row r="119" spans="1:12" s="125" customFormat="1" x14ac:dyDescent="0.25">
      <c r="A119" s="126">
        <v>565001</v>
      </c>
      <c r="B119" s="143" t="s">
        <v>433</v>
      </c>
    </row>
    <row r="120" spans="1:12" s="125" customFormat="1" x14ac:dyDescent="0.25">
      <c r="A120" s="126">
        <v>565002</v>
      </c>
      <c r="B120" s="143" t="s">
        <v>434</v>
      </c>
    </row>
    <row r="121" spans="1:12" s="125" customFormat="1" x14ac:dyDescent="0.25">
      <c r="A121" s="126">
        <v>565003</v>
      </c>
      <c r="B121" s="143" t="s">
        <v>435</v>
      </c>
    </row>
    <row r="122" spans="1:12" s="125" customFormat="1" x14ac:dyDescent="0.25">
      <c r="A122" s="126">
        <v>565004</v>
      </c>
      <c r="B122" s="143" t="s">
        <v>436</v>
      </c>
    </row>
    <row r="123" spans="1:12" s="125" customFormat="1" x14ac:dyDescent="0.25">
      <c r="A123" s="126">
        <v>565005</v>
      </c>
      <c r="B123" s="143" t="s">
        <v>437</v>
      </c>
      <c r="C123" s="148"/>
      <c r="D123" s="148"/>
      <c r="E123" s="148"/>
      <c r="F123" s="148"/>
      <c r="G123" s="148"/>
      <c r="H123" s="148"/>
      <c r="I123" s="148"/>
      <c r="J123" s="148"/>
      <c r="K123" s="148"/>
      <c r="L123" s="148"/>
    </row>
    <row r="124" spans="1:12" s="125" customFormat="1" x14ac:dyDescent="0.25">
      <c r="A124" s="126">
        <v>565007</v>
      </c>
      <c r="B124" s="143" t="s">
        <v>438</v>
      </c>
      <c r="C124" s="148"/>
      <c r="D124" s="148"/>
      <c r="E124" s="148"/>
      <c r="F124" s="148"/>
      <c r="G124" s="148"/>
      <c r="H124" s="148"/>
      <c r="I124" s="148"/>
      <c r="J124" s="148"/>
      <c r="K124" s="148"/>
      <c r="L124" s="148"/>
    </row>
    <row r="125" spans="1:12" s="125" customFormat="1" x14ac:dyDescent="0.25">
      <c r="A125" s="126">
        <v>565008</v>
      </c>
      <c r="B125" s="143" t="s">
        <v>439</v>
      </c>
      <c r="C125" s="148"/>
      <c r="D125" s="148"/>
      <c r="E125" s="148"/>
      <c r="F125" s="148"/>
      <c r="G125" s="148"/>
      <c r="H125" s="148"/>
      <c r="I125" s="148"/>
      <c r="J125" s="148"/>
      <c r="K125" s="148"/>
      <c r="L125" s="148"/>
    </row>
    <row r="126" spans="1:12" s="125" customFormat="1" x14ac:dyDescent="0.25">
      <c r="A126" s="126">
        <v>565009</v>
      </c>
      <c r="B126" s="143" t="s">
        <v>440</v>
      </c>
      <c r="C126" s="148"/>
      <c r="D126" s="148"/>
      <c r="E126" s="148"/>
      <c r="F126" s="148"/>
      <c r="G126" s="148"/>
      <c r="H126" s="148"/>
      <c r="I126" s="148"/>
      <c r="J126" s="148"/>
      <c r="K126" s="148"/>
      <c r="L126" s="148"/>
    </row>
    <row r="127" spans="1:12" s="125" customFormat="1" x14ac:dyDescent="0.25">
      <c r="A127" s="126">
        <v>565010</v>
      </c>
      <c r="B127" s="143" t="s">
        <v>441</v>
      </c>
      <c r="C127" s="148"/>
      <c r="D127" s="148"/>
      <c r="E127" s="148"/>
      <c r="F127" s="148"/>
      <c r="G127" s="148"/>
      <c r="H127" s="148"/>
      <c r="I127" s="148"/>
      <c r="J127" s="148"/>
      <c r="K127" s="148"/>
      <c r="L127" s="148"/>
    </row>
    <row r="128" spans="1:12" s="125" customFormat="1" x14ac:dyDescent="0.25">
      <c r="A128" s="142">
        <v>565011</v>
      </c>
      <c r="B128" s="143" t="s">
        <v>442</v>
      </c>
      <c r="C128" s="148"/>
      <c r="D128" s="148"/>
      <c r="E128" s="148"/>
      <c r="F128" s="148"/>
      <c r="G128" s="148"/>
      <c r="H128" s="148"/>
      <c r="I128" s="148"/>
      <c r="J128" s="148"/>
      <c r="K128" s="148"/>
      <c r="L128" s="148"/>
    </row>
    <row r="129" spans="1:12" s="125" customFormat="1" x14ac:dyDescent="0.25">
      <c r="A129" s="142">
        <v>565013</v>
      </c>
      <c r="B129" s="143" t="s">
        <v>443</v>
      </c>
      <c r="C129" s="148"/>
      <c r="D129" s="148"/>
      <c r="E129" s="148"/>
      <c r="F129" s="148"/>
      <c r="G129" s="148"/>
      <c r="H129" s="148"/>
      <c r="I129" s="148"/>
      <c r="J129" s="148"/>
      <c r="K129" s="148"/>
      <c r="L129" s="148"/>
    </row>
    <row r="130" spans="1:12" s="125" customFormat="1" x14ac:dyDescent="0.25">
      <c r="A130" s="142">
        <v>565014</v>
      </c>
      <c r="B130" s="143" t="s">
        <v>444</v>
      </c>
      <c r="C130" s="148"/>
      <c r="D130" s="148"/>
      <c r="E130" s="148"/>
      <c r="F130" s="148"/>
      <c r="G130" s="148"/>
      <c r="H130" s="148"/>
      <c r="I130" s="148"/>
      <c r="J130" s="148"/>
      <c r="K130" s="148"/>
      <c r="L130" s="148"/>
    </row>
    <row r="131" spans="1:12" s="125" customFormat="1" x14ac:dyDescent="0.25">
      <c r="A131" s="142">
        <v>565015</v>
      </c>
      <c r="B131" s="143" t="s">
        <v>445</v>
      </c>
      <c r="C131" s="148"/>
      <c r="D131" s="148"/>
      <c r="E131" s="148"/>
      <c r="F131" s="148"/>
      <c r="G131" s="148"/>
      <c r="H131" s="148"/>
      <c r="I131" s="148"/>
      <c r="J131" s="148"/>
      <c r="K131" s="148"/>
      <c r="L131" s="148"/>
    </row>
    <row r="132" spans="1:12" s="125" customFormat="1" x14ac:dyDescent="0.25">
      <c r="A132" s="142">
        <v>565016</v>
      </c>
      <c r="B132" s="143" t="s">
        <v>446</v>
      </c>
      <c r="C132" s="148"/>
      <c r="D132" s="148"/>
      <c r="E132" s="148"/>
      <c r="F132" s="148"/>
      <c r="G132" s="148"/>
      <c r="H132" s="148"/>
      <c r="I132" s="148"/>
      <c r="J132" s="148"/>
      <c r="K132" s="148"/>
      <c r="L132" s="148"/>
    </row>
    <row r="133" spans="1:12" s="125" customFormat="1" x14ac:dyDescent="0.25">
      <c r="A133" s="142">
        <v>565017</v>
      </c>
      <c r="B133" s="143" t="s">
        <v>447</v>
      </c>
      <c r="C133" s="148"/>
      <c r="D133" s="148"/>
      <c r="E133" s="148"/>
      <c r="F133" s="148"/>
      <c r="G133" s="148"/>
      <c r="H133" s="148"/>
      <c r="I133" s="148"/>
      <c r="J133" s="148"/>
      <c r="K133" s="148"/>
      <c r="L133" s="148"/>
    </row>
    <row r="134" spans="1:12" s="125" customFormat="1" x14ac:dyDescent="0.25">
      <c r="A134" s="142">
        <v>565018</v>
      </c>
      <c r="B134" s="143" t="s">
        <v>448</v>
      </c>
      <c r="C134" s="148"/>
      <c r="D134" s="148"/>
      <c r="E134" s="148"/>
      <c r="F134" s="148"/>
      <c r="G134" s="148"/>
      <c r="H134" s="148"/>
      <c r="I134" s="148"/>
      <c r="J134" s="148"/>
      <c r="K134" s="148"/>
      <c r="L134" s="148"/>
    </row>
    <row r="135" spans="1:12" s="125" customFormat="1" x14ac:dyDescent="0.25">
      <c r="A135" s="142">
        <v>565019</v>
      </c>
      <c r="B135" s="143" t="s">
        <v>449</v>
      </c>
      <c r="C135" s="148"/>
      <c r="D135" s="148"/>
      <c r="E135" s="148"/>
      <c r="F135" s="148"/>
      <c r="G135" s="148"/>
      <c r="H135" s="148"/>
      <c r="I135" s="148"/>
      <c r="J135" s="148"/>
      <c r="K135" s="148"/>
      <c r="L135" s="148"/>
    </row>
    <row r="136" spans="1:12" s="125" customFormat="1" x14ac:dyDescent="0.25">
      <c r="A136" s="142">
        <v>565020</v>
      </c>
      <c r="B136" s="143" t="s">
        <v>450</v>
      </c>
      <c r="C136" s="148"/>
      <c r="D136" s="148"/>
      <c r="E136" s="148"/>
      <c r="F136" s="148"/>
      <c r="G136" s="148"/>
      <c r="H136" s="148"/>
      <c r="I136" s="148"/>
      <c r="J136" s="148"/>
      <c r="K136" s="148"/>
      <c r="L136" s="148"/>
    </row>
    <row r="137" spans="1:12" s="125" customFormat="1" x14ac:dyDescent="0.25">
      <c r="A137" s="142">
        <v>565021</v>
      </c>
      <c r="B137" s="143" t="s">
        <v>451</v>
      </c>
      <c r="C137" s="148"/>
      <c r="D137" s="148"/>
      <c r="E137" s="148"/>
      <c r="F137" s="148"/>
      <c r="G137" s="148"/>
      <c r="H137" s="148"/>
      <c r="I137" s="148"/>
      <c r="J137" s="148"/>
      <c r="K137" s="148"/>
      <c r="L137" s="148"/>
    </row>
    <row r="138" spans="1:12" s="125" customFormat="1" x14ac:dyDescent="0.25">
      <c r="A138" s="142">
        <v>565022</v>
      </c>
      <c r="B138" s="143" t="s">
        <v>452</v>
      </c>
      <c r="C138" s="148"/>
      <c r="D138" s="148"/>
      <c r="E138" s="148"/>
      <c r="F138" s="148"/>
      <c r="G138" s="148"/>
      <c r="H138" s="148"/>
      <c r="I138" s="148"/>
      <c r="J138" s="148"/>
      <c r="K138" s="148"/>
      <c r="L138" s="148"/>
    </row>
    <row r="139" spans="1:12" s="125" customFormat="1" x14ac:dyDescent="0.25">
      <c r="A139" s="142">
        <v>565023</v>
      </c>
      <c r="B139" s="143" t="s">
        <v>453</v>
      </c>
      <c r="C139" s="148"/>
      <c r="D139" s="148"/>
      <c r="E139" s="148"/>
      <c r="F139" s="148"/>
      <c r="G139" s="148"/>
      <c r="H139" s="148"/>
      <c r="I139" s="148"/>
      <c r="J139" s="148"/>
      <c r="K139" s="148"/>
      <c r="L139" s="148"/>
    </row>
    <row r="140" spans="1:12" s="125" customFormat="1" x14ac:dyDescent="0.25">
      <c r="A140" s="149">
        <v>565024</v>
      </c>
      <c r="B140" s="143" t="s">
        <v>454</v>
      </c>
      <c r="C140" s="148"/>
      <c r="D140" s="148"/>
      <c r="E140" s="148"/>
      <c r="F140" s="148"/>
      <c r="G140" s="148"/>
      <c r="H140" s="148"/>
      <c r="I140" s="148"/>
      <c r="J140" s="148"/>
      <c r="K140" s="148"/>
      <c r="L140" s="148"/>
    </row>
    <row r="141" spans="1:12" x14ac:dyDescent="0.25">
      <c r="A141" s="149">
        <v>565025</v>
      </c>
      <c r="B141" s="143" t="s">
        <v>455</v>
      </c>
    </row>
    <row r="142" spans="1:12" x14ac:dyDescent="0.25">
      <c r="A142" s="130">
        <v>567001</v>
      </c>
      <c r="B142" s="145" t="s">
        <v>421</v>
      </c>
      <c r="C142" s="125"/>
      <c r="D142" s="125"/>
      <c r="E142" s="125"/>
      <c r="F142" s="125"/>
      <c r="G142" s="125"/>
      <c r="H142" s="125"/>
      <c r="I142" s="125"/>
      <c r="J142" s="125"/>
      <c r="K142" s="125"/>
      <c r="L142" s="125"/>
    </row>
    <row r="143" spans="1:12" x14ac:dyDescent="0.25">
      <c r="A143" s="130">
        <v>567002</v>
      </c>
      <c r="B143" s="144" t="s">
        <v>422</v>
      </c>
      <c r="C143" s="125"/>
      <c r="D143" s="125"/>
      <c r="E143" s="125"/>
      <c r="F143" s="125"/>
      <c r="G143" s="125"/>
      <c r="H143" s="125"/>
      <c r="I143" s="125"/>
      <c r="J143" s="125"/>
      <c r="K143" s="125"/>
      <c r="L143" s="125"/>
    </row>
    <row r="144" spans="1:12" x14ac:dyDescent="0.25">
      <c r="A144" s="130">
        <v>567003</v>
      </c>
      <c r="B144" s="144" t="s">
        <v>423</v>
      </c>
      <c r="C144" s="125"/>
      <c r="D144" s="125"/>
      <c r="E144" s="125"/>
      <c r="F144" s="125"/>
      <c r="G144" s="125"/>
      <c r="H144" s="125"/>
      <c r="I144" s="125"/>
      <c r="J144" s="125"/>
      <c r="K144" s="125"/>
      <c r="L144" s="125"/>
    </row>
    <row r="145" spans="1:2" x14ac:dyDescent="0.25">
      <c r="A145" s="142">
        <v>560001</v>
      </c>
      <c r="B145" s="143" t="s">
        <v>512</v>
      </c>
    </row>
    <row r="146" spans="1:2" x14ac:dyDescent="0.25">
      <c r="A146" s="152">
        <v>563076</v>
      </c>
      <c r="B146" s="153" t="s">
        <v>592</v>
      </c>
    </row>
    <row r="147" spans="1:2" x14ac:dyDescent="0.25">
      <c r="A147" s="152">
        <v>563073</v>
      </c>
      <c r="B147" s="153" t="s">
        <v>593</v>
      </c>
    </row>
    <row r="148" spans="1:2" x14ac:dyDescent="0.25">
      <c r="A148" s="152">
        <v>563074</v>
      </c>
      <c r="B148" s="153" t="s">
        <v>594</v>
      </c>
    </row>
    <row r="149" spans="1:2" x14ac:dyDescent="0.25">
      <c r="A149" s="152">
        <v>563078</v>
      </c>
      <c r="B149" s="153" t="s">
        <v>595</v>
      </c>
    </row>
    <row r="150" spans="1:2" x14ac:dyDescent="0.25">
      <c r="A150" s="152">
        <v>563079</v>
      </c>
      <c r="B150" s="153" t="s">
        <v>596</v>
      </c>
    </row>
    <row r="151" spans="1:2" x14ac:dyDescent="0.25">
      <c r="A151" s="152">
        <v>563080</v>
      </c>
      <c r="B151" s="153" t="s">
        <v>597</v>
      </c>
    </row>
    <row r="152" spans="1:2" x14ac:dyDescent="0.25">
      <c r="A152" s="130">
        <v>564202</v>
      </c>
      <c r="B152" s="146" t="s">
        <v>598</v>
      </c>
    </row>
    <row r="153" spans="1:2" x14ac:dyDescent="0.25">
      <c r="A153" s="126">
        <v>561064</v>
      </c>
      <c r="B153" s="127" t="s">
        <v>601</v>
      </c>
    </row>
  </sheetData>
  <sortState xmlns:xlrd2="http://schemas.microsoft.com/office/spreadsheetml/2017/richdata2" ref="A2:L144">
    <sortCondition ref="A2:A144"/>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CD6DE-25FB-48AB-A92A-0F601A1720CC}">
  <dimension ref="A1:D32"/>
  <sheetViews>
    <sheetView zoomScaleNormal="100" workbookViewId="0">
      <selection activeCell="B33" sqref="B33"/>
    </sheetView>
  </sheetViews>
  <sheetFormatPr defaultColWidth="0" defaultRowHeight="15" x14ac:dyDescent="0.25"/>
  <cols>
    <col min="1" max="1" width="12" style="75" bestFit="1" customWidth="1"/>
    <col min="2" max="2" width="46.42578125" style="75" bestFit="1" customWidth="1"/>
    <col min="3" max="3" width="51.28515625" style="75" bestFit="1" customWidth="1"/>
    <col min="4" max="4" width="2.85546875" style="75" customWidth="1"/>
    <col min="5" max="16384" width="8.7109375" style="75" hidden="1"/>
  </cols>
  <sheetData>
    <row r="1" spans="1:3" x14ac:dyDescent="0.25">
      <c r="A1" s="119" t="s">
        <v>190</v>
      </c>
      <c r="B1" s="119" t="s">
        <v>265</v>
      </c>
      <c r="C1" s="119" t="s">
        <v>266</v>
      </c>
    </row>
    <row r="2" spans="1:3" x14ac:dyDescent="0.25">
      <c r="A2" s="117">
        <v>5600</v>
      </c>
      <c r="B2" s="118" t="s">
        <v>261</v>
      </c>
      <c r="C2" s="118" t="s">
        <v>588</v>
      </c>
    </row>
    <row r="3" spans="1:3" x14ac:dyDescent="0.25">
      <c r="A3" s="117">
        <v>5611</v>
      </c>
      <c r="B3" s="118" t="s">
        <v>239</v>
      </c>
      <c r="C3" s="118" t="s">
        <v>586</v>
      </c>
    </row>
    <row r="4" spans="1:3" x14ac:dyDescent="0.25">
      <c r="A4" s="117">
        <v>5612</v>
      </c>
      <c r="B4" s="118" t="s">
        <v>240</v>
      </c>
      <c r="C4" s="118" t="s">
        <v>586</v>
      </c>
    </row>
    <row r="5" spans="1:3" x14ac:dyDescent="0.25">
      <c r="A5" s="117">
        <v>5613</v>
      </c>
      <c r="B5" s="118" t="s">
        <v>246</v>
      </c>
      <c r="C5" s="118" t="s">
        <v>245</v>
      </c>
    </row>
    <row r="6" spans="1:3" x14ac:dyDescent="0.25">
      <c r="A6" s="117">
        <v>5614</v>
      </c>
      <c r="B6" s="118" t="s">
        <v>241</v>
      </c>
      <c r="C6" s="118" t="s">
        <v>586</v>
      </c>
    </row>
    <row r="7" spans="1:3" x14ac:dyDescent="0.25">
      <c r="A7" s="117">
        <v>5616</v>
      </c>
      <c r="B7" s="118" t="s">
        <v>247</v>
      </c>
      <c r="C7" s="118" t="s">
        <v>245</v>
      </c>
    </row>
    <row r="8" spans="1:3" x14ac:dyDescent="0.25">
      <c r="A8" s="117">
        <v>5617</v>
      </c>
      <c r="B8" s="118" t="s">
        <v>152</v>
      </c>
      <c r="C8" s="118" t="s">
        <v>245</v>
      </c>
    </row>
    <row r="9" spans="1:3" x14ac:dyDescent="0.25">
      <c r="A9" s="117">
        <v>5619</v>
      </c>
      <c r="B9" s="118" t="s">
        <v>244</v>
      </c>
      <c r="C9" s="118" t="s">
        <v>245</v>
      </c>
    </row>
    <row r="10" spans="1:3" x14ac:dyDescent="0.25">
      <c r="A10" s="117">
        <v>5621</v>
      </c>
      <c r="B10" s="118" t="s">
        <v>254</v>
      </c>
      <c r="C10" s="118" t="s">
        <v>587</v>
      </c>
    </row>
    <row r="11" spans="1:3" x14ac:dyDescent="0.25">
      <c r="A11" s="117">
        <v>5622</v>
      </c>
      <c r="B11" s="118" t="s">
        <v>249</v>
      </c>
      <c r="C11" s="118" t="s">
        <v>587</v>
      </c>
    </row>
    <row r="12" spans="1:3" x14ac:dyDescent="0.25">
      <c r="A12" s="117">
        <v>5623</v>
      </c>
      <c r="B12" s="118" t="s">
        <v>250</v>
      </c>
      <c r="C12" s="118" t="s">
        <v>587</v>
      </c>
    </row>
    <row r="13" spans="1:3" x14ac:dyDescent="0.25">
      <c r="A13" s="117">
        <v>5624</v>
      </c>
      <c r="B13" s="118" t="s">
        <v>251</v>
      </c>
      <c r="C13" s="118" t="s">
        <v>587</v>
      </c>
    </row>
    <row r="14" spans="1:3" x14ac:dyDescent="0.25">
      <c r="A14" s="117">
        <v>5625</v>
      </c>
      <c r="B14" s="118" t="s">
        <v>263</v>
      </c>
      <c r="C14" s="118" t="s">
        <v>587</v>
      </c>
    </row>
    <row r="15" spans="1:3" x14ac:dyDescent="0.25">
      <c r="A15" s="117">
        <v>5626</v>
      </c>
      <c r="B15" s="118" t="s">
        <v>590</v>
      </c>
      <c r="C15" s="118" t="s">
        <v>587</v>
      </c>
    </row>
    <row r="16" spans="1:3" x14ac:dyDescent="0.25">
      <c r="A16" s="117">
        <v>5627</v>
      </c>
      <c r="B16" s="118" t="s">
        <v>252</v>
      </c>
      <c r="C16" s="118" t="s">
        <v>587</v>
      </c>
    </row>
    <row r="17" spans="1:3" x14ac:dyDescent="0.25">
      <c r="A17" s="117">
        <v>5628</v>
      </c>
      <c r="B17" s="118" t="s">
        <v>248</v>
      </c>
      <c r="C17" s="118" t="s">
        <v>587</v>
      </c>
    </row>
    <row r="18" spans="1:3" x14ac:dyDescent="0.25">
      <c r="A18" s="117">
        <v>5629</v>
      </c>
      <c r="B18" s="118" t="s">
        <v>253</v>
      </c>
      <c r="C18" s="118" t="s">
        <v>587</v>
      </c>
    </row>
    <row r="19" spans="1:3" x14ac:dyDescent="0.25">
      <c r="A19" s="117">
        <v>5639</v>
      </c>
      <c r="B19" s="118" t="s">
        <v>237</v>
      </c>
      <c r="C19" s="117" t="s">
        <v>589</v>
      </c>
    </row>
    <row r="20" spans="1:3" x14ac:dyDescent="0.25">
      <c r="A20" s="117">
        <v>5641</v>
      </c>
      <c r="B20" s="118" t="s">
        <v>255</v>
      </c>
      <c r="C20" s="118" t="s">
        <v>588</v>
      </c>
    </row>
    <row r="21" spans="1:3" x14ac:dyDescent="0.25">
      <c r="A21" s="117">
        <v>5642</v>
      </c>
      <c r="B21" s="118" t="s">
        <v>591</v>
      </c>
      <c r="C21" s="118" t="s">
        <v>588</v>
      </c>
    </row>
    <row r="22" spans="1:3" x14ac:dyDescent="0.25">
      <c r="A22" s="117">
        <v>5643</v>
      </c>
      <c r="B22" s="118" t="s">
        <v>256</v>
      </c>
      <c r="C22" s="118" t="s">
        <v>588</v>
      </c>
    </row>
    <row r="23" spans="1:3" x14ac:dyDescent="0.25">
      <c r="A23" s="117">
        <v>5645</v>
      </c>
      <c r="B23" s="118" t="s">
        <v>257</v>
      </c>
      <c r="C23" s="118" t="s">
        <v>588</v>
      </c>
    </row>
    <row r="24" spans="1:3" x14ac:dyDescent="0.25">
      <c r="A24" s="117">
        <v>5646</v>
      </c>
      <c r="B24" s="118" t="s">
        <v>264</v>
      </c>
      <c r="C24" s="118" t="s">
        <v>588</v>
      </c>
    </row>
    <row r="25" spans="1:3" x14ac:dyDescent="0.25">
      <c r="A25" s="117">
        <v>5647</v>
      </c>
      <c r="B25" s="118" t="s">
        <v>144</v>
      </c>
      <c r="C25" s="118" t="s">
        <v>588</v>
      </c>
    </row>
    <row r="26" spans="1:3" x14ac:dyDescent="0.25">
      <c r="A26" s="117">
        <v>5648</v>
      </c>
      <c r="B26" s="118" t="s">
        <v>258</v>
      </c>
      <c r="C26" s="118" t="s">
        <v>588</v>
      </c>
    </row>
    <row r="27" spans="1:3" x14ac:dyDescent="0.25">
      <c r="A27" s="117">
        <v>5649</v>
      </c>
      <c r="B27" s="118" t="s">
        <v>259</v>
      </c>
      <c r="C27" s="118" t="s">
        <v>588</v>
      </c>
    </row>
    <row r="28" spans="1:3" x14ac:dyDescent="0.25">
      <c r="A28" s="117">
        <v>5651</v>
      </c>
      <c r="B28" s="118" t="s">
        <v>242</v>
      </c>
      <c r="C28" s="118" t="s">
        <v>586</v>
      </c>
    </row>
    <row r="29" spans="1:3" x14ac:dyDescent="0.25">
      <c r="A29" s="117">
        <v>5652</v>
      </c>
      <c r="B29" s="118" t="s">
        <v>243</v>
      </c>
      <c r="C29" s="118" t="s">
        <v>586</v>
      </c>
    </row>
    <row r="30" spans="1:3" x14ac:dyDescent="0.25">
      <c r="A30" s="207">
        <v>5661</v>
      </c>
      <c r="B30" s="208" t="s">
        <v>263</v>
      </c>
      <c r="C30" s="208" t="s">
        <v>571</v>
      </c>
    </row>
    <row r="31" spans="1:3" x14ac:dyDescent="0.25">
      <c r="A31" s="117">
        <v>5699</v>
      </c>
      <c r="B31" s="118" t="s">
        <v>260</v>
      </c>
      <c r="C31" s="118" t="s">
        <v>588</v>
      </c>
    </row>
    <row r="32" spans="1:3" x14ac:dyDescent="0.25">
      <c r="A32" s="330">
        <v>9910</v>
      </c>
      <c r="B32" s="331" t="s">
        <v>262</v>
      </c>
      <c r="C32" s="118" t="s">
        <v>588</v>
      </c>
    </row>
  </sheetData>
  <autoFilter ref="A1:D32" xr:uid="{9C50D17B-CBD1-4A2B-9804-7CF1327EB314}"/>
  <sortState xmlns:xlrd2="http://schemas.microsoft.com/office/spreadsheetml/2017/richdata2" ref="A2:D32">
    <sortCondition ref="A2:A32"/>
  </sortState>
  <pageMargins left="0.25" right="0.25" top="0.75" bottom="0.75" header="0.3" footer="0.3"/>
  <pageSetup scale="9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8333F-68E7-4E14-BB50-46F3940657B1}">
  <dimension ref="A1"/>
  <sheetViews>
    <sheetView workbookViewId="0">
      <selection activeCell="N16" sqref="N16"/>
    </sheetView>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7BE01-5C78-4437-8CBC-AC7B0FB8CD8C}">
  <dimension ref="A1:J2"/>
  <sheetViews>
    <sheetView workbookViewId="0">
      <selection activeCell="K30" sqref="K30"/>
    </sheetView>
  </sheetViews>
  <sheetFormatPr defaultRowHeight="15" x14ac:dyDescent="0.25"/>
  <sheetData>
    <row r="1" spans="1:10" x14ac:dyDescent="0.25">
      <c r="A1" s="120" t="s">
        <v>267</v>
      </c>
      <c r="B1" s="120" t="s">
        <v>55</v>
      </c>
      <c r="C1" s="120" t="s">
        <v>268</v>
      </c>
      <c r="D1" s="120" t="s">
        <v>270</v>
      </c>
      <c r="E1" s="120" t="s">
        <v>315</v>
      </c>
      <c r="F1" s="120" t="s">
        <v>191</v>
      </c>
      <c r="G1" s="120" t="s">
        <v>507</v>
      </c>
      <c r="H1" s="120" t="s">
        <v>269</v>
      </c>
      <c r="I1" s="120" t="s">
        <v>506</v>
      </c>
      <c r="J1" s="120" t="s">
        <v>508</v>
      </c>
    </row>
    <row r="2" spans="1:10" x14ac:dyDescent="0.25">
      <c r="A2" s="171" t="s">
        <v>281</v>
      </c>
      <c r="B2" s="20" t="str">
        <f>LEFT(A2,2)</f>
        <v>56</v>
      </c>
      <c r="C2" s="20" t="s">
        <v>272</v>
      </c>
      <c r="D2" s="92">
        <v>5616</v>
      </c>
      <c r="E2" s="20" t="str">
        <f>VLOOKUP(D2,BU!$1:$1048576,2,FALSE)</f>
        <v>Assessment Operations Unit</v>
      </c>
      <c r="F2" s="92">
        <v>80210</v>
      </c>
      <c r="G2" s="20" t="str">
        <f>VLOOKUP(F2,Account!$1:$1048576,2,FALSE)</f>
        <v>Casual Employment</v>
      </c>
      <c r="H2" s="92">
        <v>561000</v>
      </c>
      <c r="I2" s="20" t="e">
        <f>VLOOKUP(H2,Project!$1:$1048576,2,FALSE)</f>
        <v>#N/A</v>
      </c>
      <c r="J2" s="20" t="e">
        <f>CONCATENATE(C2," &amp; ",E2," &amp; ",G2," &amp; ",I2)</f>
        <v>#N/A</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AD6D3-31E1-41C9-9B87-632025439B50}">
  <dimension ref="A1:D25"/>
  <sheetViews>
    <sheetView workbookViewId="0">
      <selection sqref="A1:XFD1048576"/>
    </sheetView>
  </sheetViews>
  <sheetFormatPr defaultColWidth="19.140625" defaultRowHeight="15" x14ac:dyDescent="0.25"/>
  <cols>
    <col min="1" max="1" width="8.85546875" style="168" bestFit="1" customWidth="1"/>
    <col min="2" max="2" width="45.140625" style="169" bestFit="1" customWidth="1"/>
    <col min="3" max="3" width="159.5703125" style="167" customWidth="1"/>
    <col min="4" max="250" width="19.140625" style="167"/>
    <col min="251" max="255" width="0" style="167" hidden="1" customWidth="1"/>
    <col min="256" max="256" width="8.85546875" style="167" bestFit="1" customWidth="1"/>
    <col min="257" max="257" width="45.140625" style="167" bestFit="1" customWidth="1"/>
    <col min="258" max="258" width="159.5703125" style="167" customWidth="1"/>
    <col min="259" max="259" width="35.140625" style="167" bestFit="1" customWidth="1"/>
    <col min="260" max="506" width="19.140625" style="167"/>
    <col min="507" max="511" width="0" style="167" hidden="1" customWidth="1"/>
    <col min="512" max="512" width="8.85546875" style="167" bestFit="1" customWidth="1"/>
    <col min="513" max="513" width="45.140625" style="167" bestFit="1" customWidth="1"/>
    <col min="514" max="514" width="159.5703125" style="167" customWidth="1"/>
    <col min="515" max="515" width="35.140625" style="167" bestFit="1" customWidth="1"/>
    <col min="516" max="762" width="19.140625" style="167"/>
    <col min="763" max="767" width="0" style="167" hidden="1" customWidth="1"/>
    <col min="768" max="768" width="8.85546875" style="167" bestFit="1" customWidth="1"/>
    <col min="769" max="769" width="45.140625" style="167" bestFit="1" customWidth="1"/>
    <col min="770" max="770" width="159.5703125" style="167" customWidth="1"/>
    <col min="771" max="771" width="35.140625" style="167" bestFit="1" customWidth="1"/>
    <col min="772" max="1018" width="19.140625" style="167"/>
    <col min="1019" max="1023" width="0" style="167" hidden="1" customWidth="1"/>
    <col min="1024" max="1024" width="8.85546875" style="167" bestFit="1" customWidth="1"/>
    <col min="1025" max="1025" width="45.140625" style="167" bestFit="1" customWidth="1"/>
    <col min="1026" max="1026" width="159.5703125" style="167" customWidth="1"/>
    <col min="1027" max="1027" width="35.140625" style="167" bestFit="1" customWidth="1"/>
    <col min="1028" max="1274" width="19.140625" style="167"/>
    <col min="1275" max="1279" width="0" style="167" hidden="1" customWidth="1"/>
    <col min="1280" max="1280" width="8.85546875" style="167" bestFit="1" customWidth="1"/>
    <col min="1281" max="1281" width="45.140625" style="167" bestFit="1" customWidth="1"/>
    <col min="1282" max="1282" width="159.5703125" style="167" customWidth="1"/>
    <col min="1283" max="1283" width="35.140625" style="167" bestFit="1" customWidth="1"/>
    <col min="1284" max="1530" width="19.140625" style="167"/>
    <col min="1531" max="1535" width="0" style="167" hidden="1" customWidth="1"/>
    <col min="1536" max="1536" width="8.85546875" style="167" bestFit="1" customWidth="1"/>
    <col min="1537" max="1537" width="45.140625" style="167" bestFit="1" customWidth="1"/>
    <col min="1538" max="1538" width="159.5703125" style="167" customWidth="1"/>
    <col min="1539" max="1539" width="35.140625" style="167" bestFit="1" customWidth="1"/>
    <col min="1540" max="1786" width="19.140625" style="167"/>
    <col min="1787" max="1791" width="0" style="167" hidden="1" customWidth="1"/>
    <col min="1792" max="1792" width="8.85546875" style="167" bestFit="1" customWidth="1"/>
    <col min="1793" max="1793" width="45.140625" style="167" bestFit="1" customWidth="1"/>
    <col min="1794" max="1794" width="159.5703125" style="167" customWidth="1"/>
    <col min="1795" max="1795" width="35.140625" style="167" bestFit="1" customWidth="1"/>
    <col min="1796" max="2042" width="19.140625" style="167"/>
    <col min="2043" max="2047" width="0" style="167" hidden="1" customWidth="1"/>
    <col min="2048" max="2048" width="8.85546875" style="167" bestFit="1" customWidth="1"/>
    <col min="2049" max="2049" width="45.140625" style="167" bestFit="1" customWidth="1"/>
    <col min="2050" max="2050" width="159.5703125" style="167" customWidth="1"/>
    <col min="2051" max="2051" width="35.140625" style="167" bestFit="1" customWidth="1"/>
    <col min="2052" max="2298" width="19.140625" style="167"/>
    <col min="2299" max="2303" width="0" style="167" hidden="1" customWidth="1"/>
    <col min="2304" max="2304" width="8.85546875" style="167" bestFit="1" customWidth="1"/>
    <col min="2305" max="2305" width="45.140625" style="167" bestFit="1" customWidth="1"/>
    <col min="2306" max="2306" width="159.5703125" style="167" customWidth="1"/>
    <col min="2307" max="2307" width="35.140625" style="167" bestFit="1" customWidth="1"/>
    <col min="2308" max="2554" width="19.140625" style="167"/>
    <col min="2555" max="2559" width="0" style="167" hidden="1" customWidth="1"/>
    <col min="2560" max="2560" width="8.85546875" style="167" bestFit="1" customWidth="1"/>
    <col min="2561" max="2561" width="45.140625" style="167" bestFit="1" customWidth="1"/>
    <col min="2562" max="2562" width="159.5703125" style="167" customWidth="1"/>
    <col min="2563" max="2563" width="35.140625" style="167" bestFit="1" customWidth="1"/>
    <col min="2564" max="2810" width="19.140625" style="167"/>
    <col min="2811" max="2815" width="0" style="167" hidden="1" customWidth="1"/>
    <col min="2816" max="2816" width="8.85546875" style="167" bestFit="1" customWidth="1"/>
    <col min="2817" max="2817" width="45.140625" style="167" bestFit="1" customWidth="1"/>
    <col min="2818" max="2818" width="159.5703125" style="167" customWidth="1"/>
    <col min="2819" max="2819" width="35.140625" style="167" bestFit="1" customWidth="1"/>
    <col min="2820" max="3066" width="19.140625" style="167"/>
    <col min="3067" max="3071" width="0" style="167" hidden="1" customWidth="1"/>
    <col min="3072" max="3072" width="8.85546875" style="167" bestFit="1" customWidth="1"/>
    <col min="3073" max="3073" width="45.140625" style="167" bestFit="1" customWidth="1"/>
    <col min="3074" max="3074" width="159.5703125" style="167" customWidth="1"/>
    <col min="3075" max="3075" width="35.140625" style="167" bestFit="1" customWidth="1"/>
    <col min="3076" max="3322" width="19.140625" style="167"/>
    <col min="3323" max="3327" width="0" style="167" hidden="1" customWidth="1"/>
    <col min="3328" max="3328" width="8.85546875" style="167" bestFit="1" customWidth="1"/>
    <col min="3329" max="3329" width="45.140625" style="167" bestFit="1" customWidth="1"/>
    <col min="3330" max="3330" width="159.5703125" style="167" customWidth="1"/>
    <col min="3331" max="3331" width="35.140625" style="167" bestFit="1" customWidth="1"/>
    <col min="3332" max="3578" width="19.140625" style="167"/>
    <col min="3579" max="3583" width="0" style="167" hidden="1" customWidth="1"/>
    <col min="3584" max="3584" width="8.85546875" style="167" bestFit="1" customWidth="1"/>
    <col min="3585" max="3585" width="45.140625" style="167" bestFit="1" customWidth="1"/>
    <col min="3586" max="3586" width="159.5703125" style="167" customWidth="1"/>
    <col min="3587" max="3587" width="35.140625" style="167" bestFit="1" customWidth="1"/>
    <col min="3588" max="3834" width="19.140625" style="167"/>
    <col min="3835" max="3839" width="0" style="167" hidden="1" customWidth="1"/>
    <col min="3840" max="3840" width="8.85546875" style="167" bestFit="1" customWidth="1"/>
    <col min="3841" max="3841" width="45.140625" style="167" bestFit="1" customWidth="1"/>
    <col min="3842" max="3842" width="159.5703125" style="167" customWidth="1"/>
    <col min="3843" max="3843" width="35.140625" style="167" bestFit="1" customWidth="1"/>
    <col min="3844" max="4090" width="19.140625" style="167"/>
    <col min="4091" max="4095" width="0" style="167" hidden="1" customWidth="1"/>
    <col min="4096" max="4096" width="8.85546875" style="167" bestFit="1" customWidth="1"/>
    <col min="4097" max="4097" width="45.140625" style="167" bestFit="1" customWidth="1"/>
    <col min="4098" max="4098" width="159.5703125" style="167" customWidth="1"/>
    <col min="4099" max="4099" width="35.140625" style="167" bestFit="1" customWidth="1"/>
    <col min="4100" max="4346" width="19.140625" style="167"/>
    <col min="4347" max="4351" width="0" style="167" hidden="1" customWidth="1"/>
    <col min="4352" max="4352" width="8.85546875" style="167" bestFit="1" customWidth="1"/>
    <col min="4353" max="4353" width="45.140625" style="167" bestFit="1" customWidth="1"/>
    <col min="4354" max="4354" width="159.5703125" style="167" customWidth="1"/>
    <col min="4355" max="4355" width="35.140625" style="167" bestFit="1" customWidth="1"/>
    <col min="4356" max="4602" width="19.140625" style="167"/>
    <col min="4603" max="4607" width="0" style="167" hidden="1" customWidth="1"/>
    <col min="4608" max="4608" width="8.85546875" style="167" bestFit="1" customWidth="1"/>
    <col min="4609" max="4609" width="45.140625" style="167" bestFit="1" customWidth="1"/>
    <col min="4610" max="4610" width="159.5703125" style="167" customWidth="1"/>
    <col min="4611" max="4611" width="35.140625" style="167" bestFit="1" customWidth="1"/>
    <col min="4612" max="4858" width="19.140625" style="167"/>
    <col min="4859" max="4863" width="0" style="167" hidden="1" customWidth="1"/>
    <col min="4864" max="4864" width="8.85546875" style="167" bestFit="1" customWidth="1"/>
    <col min="4865" max="4865" width="45.140625" style="167" bestFit="1" customWidth="1"/>
    <col min="4866" max="4866" width="159.5703125" style="167" customWidth="1"/>
    <col min="4867" max="4867" width="35.140625" style="167" bestFit="1" customWidth="1"/>
    <col min="4868" max="5114" width="19.140625" style="167"/>
    <col min="5115" max="5119" width="0" style="167" hidden="1" customWidth="1"/>
    <col min="5120" max="5120" width="8.85546875" style="167" bestFit="1" customWidth="1"/>
    <col min="5121" max="5121" width="45.140625" style="167" bestFit="1" customWidth="1"/>
    <col min="5122" max="5122" width="159.5703125" style="167" customWidth="1"/>
    <col min="5123" max="5123" width="35.140625" style="167" bestFit="1" customWidth="1"/>
    <col min="5124" max="5370" width="19.140625" style="167"/>
    <col min="5371" max="5375" width="0" style="167" hidden="1" customWidth="1"/>
    <col min="5376" max="5376" width="8.85546875" style="167" bestFit="1" customWidth="1"/>
    <col min="5377" max="5377" width="45.140625" style="167" bestFit="1" customWidth="1"/>
    <col min="5378" max="5378" width="159.5703125" style="167" customWidth="1"/>
    <col min="5379" max="5379" width="35.140625" style="167" bestFit="1" customWidth="1"/>
    <col min="5380" max="5626" width="19.140625" style="167"/>
    <col min="5627" max="5631" width="0" style="167" hidden="1" customWidth="1"/>
    <col min="5632" max="5632" width="8.85546875" style="167" bestFit="1" customWidth="1"/>
    <col min="5633" max="5633" width="45.140625" style="167" bestFit="1" customWidth="1"/>
    <col min="5634" max="5634" width="159.5703125" style="167" customWidth="1"/>
    <col min="5635" max="5635" width="35.140625" style="167" bestFit="1" customWidth="1"/>
    <col min="5636" max="5882" width="19.140625" style="167"/>
    <col min="5883" max="5887" width="0" style="167" hidden="1" customWidth="1"/>
    <col min="5888" max="5888" width="8.85546875" style="167" bestFit="1" customWidth="1"/>
    <col min="5889" max="5889" width="45.140625" style="167" bestFit="1" customWidth="1"/>
    <col min="5890" max="5890" width="159.5703125" style="167" customWidth="1"/>
    <col min="5891" max="5891" width="35.140625" style="167" bestFit="1" customWidth="1"/>
    <col min="5892" max="6138" width="19.140625" style="167"/>
    <col min="6139" max="6143" width="0" style="167" hidden="1" customWidth="1"/>
    <col min="6144" max="6144" width="8.85546875" style="167" bestFit="1" customWidth="1"/>
    <col min="6145" max="6145" width="45.140625" style="167" bestFit="1" customWidth="1"/>
    <col min="6146" max="6146" width="159.5703125" style="167" customWidth="1"/>
    <col min="6147" max="6147" width="35.140625" style="167" bestFit="1" customWidth="1"/>
    <col min="6148" max="6394" width="19.140625" style="167"/>
    <col min="6395" max="6399" width="0" style="167" hidden="1" customWidth="1"/>
    <col min="6400" max="6400" width="8.85546875" style="167" bestFit="1" customWidth="1"/>
    <col min="6401" max="6401" width="45.140625" style="167" bestFit="1" customWidth="1"/>
    <col min="6402" max="6402" width="159.5703125" style="167" customWidth="1"/>
    <col min="6403" max="6403" width="35.140625" style="167" bestFit="1" customWidth="1"/>
    <col min="6404" max="6650" width="19.140625" style="167"/>
    <col min="6651" max="6655" width="0" style="167" hidden="1" customWidth="1"/>
    <col min="6656" max="6656" width="8.85546875" style="167" bestFit="1" customWidth="1"/>
    <col min="6657" max="6657" width="45.140625" style="167" bestFit="1" customWidth="1"/>
    <col min="6658" max="6658" width="159.5703125" style="167" customWidth="1"/>
    <col min="6659" max="6659" width="35.140625" style="167" bestFit="1" customWidth="1"/>
    <col min="6660" max="6906" width="19.140625" style="167"/>
    <col min="6907" max="6911" width="0" style="167" hidden="1" customWidth="1"/>
    <col min="6912" max="6912" width="8.85546875" style="167" bestFit="1" customWidth="1"/>
    <col min="6913" max="6913" width="45.140625" style="167" bestFit="1" customWidth="1"/>
    <col min="6914" max="6914" width="159.5703125" style="167" customWidth="1"/>
    <col min="6915" max="6915" width="35.140625" style="167" bestFit="1" customWidth="1"/>
    <col min="6916" max="7162" width="19.140625" style="167"/>
    <col min="7163" max="7167" width="0" style="167" hidden="1" customWidth="1"/>
    <col min="7168" max="7168" width="8.85546875" style="167" bestFit="1" customWidth="1"/>
    <col min="7169" max="7169" width="45.140625" style="167" bestFit="1" customWidth="1"/>
    <col min="7170" max="7170" width="159.5703125" style="167" customWidth="1"/>
    <col min="7171" max="7171" width="35.140625" style="167" bestFit="1" customWidth="1"/>
    <col min="7172" max="7418" width="19.140625" style="167"/>
    <col min="7419" max="7423" width="0" style="167" hidden="1" customWidth="1"/>
    <col min="7424" max="7424" width="8.85546875" style="167" bestFit="1" customWidth="1"/>
    <col min="7425" max="7425" width="45.140625" style="167" bestFit="1" customWidth="1"/>
    <col min="7426" max="7426" width="159.5703125" style="167" customWidth="1"/>
    <col min="7427" max="7427" width="35.140625" style="167" bestFit="1" customWidth="1"/>
    <col min="7428" max="7674" width="19.140625" style="167"/>
    <col min="7675" max="7679" width="0" style="167" hidden="1" customWidth="1"/>
    <col min="7680" max="7680" width="8.85546875" style="167" bestFit="1" customWidth="1"/>
    <col min="7681" max="7681" width="45.140625" style="167" bestFit="1" customWidth="1"/>
    <col min="7682" max="7682" width="159.5703125" style="167" customWidth="1"/>
    <col min="7683" max="7683" width="35.140625" style="167" bestFit="1" customWidth="1"/>
    <col min="7684" max="7930" width="19.140625" style="167"/>
    <col min="7931" max="7935" width="0" style="167" hidden="1" customWidth="1"/>
    <col min="7936" max="7936" width="8.85546875" style="167" bestFit="1" customWidth="1"/>
    <col min="7937" max="7937" width="45.140625" style="167" bestFit="1" customWidth="1"/>
    <col min="7938" max="7938" width="159.5703125" style="167" customWidth="1"/>
    <col min="7939" max="7939" width="35.140625" style="167" bestFit="1" customWidth="1"/>
    <col min="7940" max="8186" width="19.140625" style="167"/>
    <col min="8187" max="8191" width="0" style="167" hidden="1" customWidth="1"/>
    <col min="8192" max="8192" width="8.85546875" style="167" bestFit="1" customWidth="1"/>
    <col min="8193" max="8193" width="45.140625" style="167" bestFit="1" customWidth="1"/>
    <col min="8194" max="8194" width="159.5703125" style="167" customWidth="1"/>
    <col min="8195" max="8195" width="35.140625" style="167" bestFit="1" customWidth="1"/>
    <col min="8196" max="8442" width="19.140625" style="167"/>
    <col min="8443" max="8447" width="0" style="167" hidden="1" customWidth="1"/>
    <col min="8448" max="8448" width="8.85546875" style="167" bestFit="1" customWidth="1"/>
    <col min="8449" max="8449" width="45.140625" style="167" bestFit="1" customWidth="1"/>
    <col min="8450" max="8450" width="159.5703125" style="167" customWidth="1"/>
    <col min="8451" max="8451" width="35.140625" style="167" bestFit="1" customWidth="1"/>
    <col min="8452" max="8698" width="19.140625" style="167"/>
    <col min="8699" max="8703" width="0" style="167" hidden="1" customWidth="1"/>
    <col min="8704" max="8704" width="8.85546875" style="167" bestFit="1" customWidth="1"/>
    <col min="8705" max="8705" width="45.140625" style="167" bestFit="1" customWidth="1"/>
    <col min="8706" max="8706" width="159.5703125" style="167" customWidth="1"/>
    <col min="8707" max="8707" width="35.140625" style="167" bestFit="1" customWidth="1"/>
    <col min="8708" max="8954" width="19.140625" style="167"/>
    <col min="8955" max="8959" width="0" style="167" hidden="1" customWidth="1"/>
    <col min="8960" max="8960" width="8.85546875" style="167" bestFit="1" customWidth="1"/>
    <col min="8961" max="8961" width="45.140625" style="167" bestFit="1" customWidth="1"/>
    <col min="8962" max="8962" width="159.5703125" style="167" customWidth="1"/>
    <col min="8963" max="8963" width="35.140625" style="167" bestFit="1" customWidth="1"/>
    <col min="8964" max="9210" width="19.140625" style="167"/>
    <col min="9211" max="9215" width="0" style="167" hidden="1" customWidth="1"/>
    <col min="9216" max="9216" width="8.85546875" style="167" bestFit="1" customWidth="1"/>
    <col min="9217" max="9217" width="45.140625" style="167" bestFit="1" customWidth="1"/>
    <col min="9218" max="9218" width="159.5703125" style="167" customWidth="1"/>
    <col min="9219" max="9219" width="35.140625" style="167" bestFit="1" customWidth="1"/>
    <col min="9220" max="9466" width="19.140625" style="167"/>
    <col min="9467" max="9471" width="0" style="167" hidden="1" customWidth="1"/>
    <col min="9472" max="9472" width="8.85546875" style="167" bestFit="1" customWidth="1"/>
    <col min="9473" max="9473" width="45.140625" style="167" bestFit="1" customWidth="1"/>
    <col min="9474" max="9474" width="159.5703125" style="167" customWidth="1"/>
    <col min="9475" max="9475" width="35.140625" style="167" bestFit="1" customWidth="1"/>
    <col min="9476" max="9722" width="19.140625" style="167"/>
    <col min="9723" max="9727" width="0" style="167" hidden="1" customWidth="1"/>
    <col min="9728" max="9728" width="8.85546875" style="167" bestFit="1" customWidth="1"/>
    <col min="9729" max="9729" width="45.140625" style="167" bestFit="1" customWidth="1"/>
    <col min="9730" max="9730" width="159.5703125" style="167" customWidth="1"/>
    <col min="9731" max="9731" width="35.140625" style="167" bestFit="1" customWidth="1"/>
    <col min="9732" max="9978" width="19.140625" style="167"/>
    <col min="9979" max="9983" width="0" style="167" hidden="1" customWidth="1"/>
    <col min="9984" max="9984" width="8.85546875" style="167" bestFit="1" customWidth="1"/>
    <col min="9985" max="9985" width="45.140625" style="167" bestFit="1" customWidth="1"/>
    <col min="9986" max="9986" width="159.5703125" style="167" customWidth="1"/>
    <col min="9987" max="9987" width="35.140625" style="167" bestFit="1" customWidth="1"/>
    <col min="9988" max="10234" width="19.140625" style="167"/>
    <col min="10235" max="10239" width="0" style="167" hidden="1" customWidth="1"/>
    <col min="10240" max="10240" width="8.85546875" style="167" bestFit="1" customWidth="1"/>
    <col min="10241" max="10241" width="45.140625" style="167" bestFit="1" customWidth="1"/>
    <col min="10242" max="10242" width="159.5703125" style="167" customWidth="1"/>
    <col min="10243" max="10243" width="35.140625" style="167" bestFit="1" customWidth="1"/>
    <col min="10244" max="10490" width="19.140625" style="167"/>
    <col min="10491" max="10495" width="0" style="167" hidden="1" customWidth="1"/>
    <col min="10496" max="10496" width="8.85546875" style="167" bestFit="1" customWidth="1"/>
    <col min="10497" max="10497" width="45.140625" style="167" bestFit="1" customWidth="1"/>
    <col min="10498" max="10498" width="159.5703125" style="167" customWidth="1"/>
    <col min="10499" max="10499" width="35.140625" style="167" bestFit="1" customWidth="1"/>
    <col min="10500" max="10746" width="19.140625" style="167"/>
    <col min="10747" max="10751" width="0" style="167" hidden="1" customWidth="1"/>
    <col min="10752" max="10752" width="8.85546875" style="167" bestFit="1" customWidth="1"/>
    <col min="10753" max="10753" width="45.140625" style="167" bestFit="1" customWidth="1"/>
    <col min="10754" max="10754" width="159.5703125" style="167" customWidth="1"/>
    <col min="10755" max="10755" width="35.140625" style="167" bestFit="1" customWidth="1"/>
    <col min="10756" max="11002" width="19.140625" style="167"/>
    <col min="11003" max="11007" width="0" style="167" hidden="1" customWidth="1"/>
    <col min="11008" max="11008" width="8.85546875" style="167" bestFit="1" customWidth="1"/>
    <col min="11009" max="11009" width="45.140625" style="167" bestFit="1" customWidth="1"/>
    <col min="11010" max="11010" width="159.5703125" style="167" customWidth="1"/>
    <col min="11011" max="11011" width="35.140625" style="167" bestFit="1" customWidth="1"/>
    <col min="11012" max="11258" width="19.140625" style="167"/>
    <col min="11259" max="11263" width="0" style="167" hidden="1" customWidth="1"/>
    <col min="11264" max="11264" width="8.85546875" style="167" bestFit="1" customWidth="1"/>
    <col min="11265" max="11265" width="45.140625" style="167" bestFit="1" customWidth="1"/>
    <col min="11266" max="11266" width="159.5703125" style="167" customWidth="1"/>
    <col min="11267" max="11267" width="35.140625" style="167" bestFit="1" customWidth="1"/>
    <col min="11268" max="11514" width="19.140625" style="167"/>
    <col min="11515" max="11519" width="0" style="167" hidden="1" customWidth="1"/>
    <col min="11520" max="11520" width="8.85546875" style="167" bestFit="1" customWidth="1"/>
    <col min="11521" max="11521" width="45.140625" style="167" bestFit="1" customWidth="1"/>
    <col min="11522" max="11522" width="159.5703125" style="167" customWidth="1"/>
    <col min="11523" max="11523" width="35.140625" style="167" bestFit="1" customWidth="1"/>
    <col min="11524" max="11770" width="19.140625" style="167"/>
    <col min="11771" max="11775" width="0" style="167" hidden="1" customWidth="1"/>
    <col min="11776" max="11776" width="8.85546875" style="167" bestFit="1" customWidth="1"/>
    <col min="11777" max="11777" width="45.140625" style="167" bestFit="1" customWidth="1"/>
    <col min="11778" max="11778" width="159.5703125" style="167" customWidth="1"/>
    <col min="11779" max="11779" width="35.140625" style="167" bestFit="1" customWidth="1"/>
    <col min="11780" max="12026" width="19.140625" style="167"/>
    <col min="12027" max="12031" width="0" style="167" hidden="1" customWidth="1"/>
    <col min="12032" max="12032" width="8.85546875" style="167" bestFit="1" customWidth="1"/>
    <col min="12033" max="12033" width="45.140625" style="167" bestFit="1" customWidth="1"/>
    <col min="12034" max="12034" width="159.5703125" style="167" customWidth="1"/>
    <col min="12035" max="12035" width="35.140625" style="167" bestFit="1" customWidth="1"/>
    <col min="12036" max="12282" width="19.140625" style="167"/>
    <col min="12283" max="12287" width="0" style="167" hidden="1" customWidth="1"/>
    <col min="12288" max="12288" width="8.85546875" style="167" bestFit="1" customWidth="1"/>
    <col min="12289" max="12289" width="45.140625" style="167" bestFit="1" customWidth="1"/>
    <col min="12290" max="12290" width="159.5703125" style="167" customWidth="1"/>
    <col min="12291" max="12291" width="35.140625" style="167" bestFit="1" customWidth="1"/>
    <col min="12292" max="12538" width="19.140625" style="167"/>
    <col min="12539" max="12543" width="0" style="167" hidden="1" customWidth="1"/>
    <col min="12544" max="12544" width="8.85546875" style="167" bestFit="1" customWidth="1"/>
    <col min="12545" max="12545" width="45.140625" style="167" bestFit="1" customWidth="1"/>
    <col min="12546" max="12546" width="159.5703125" style="167" customWidth="1"/>
    <col min="12547" max="12547" width="35.140625" style="167" bestFit="1" customWidth="1"/>
    <col min="12548" max="12794" width="19.140625" style="167"/>
    <col min="12795" max="12799" width="0" style="167" hidden="1" customWidth="1"/>
    <col min="12800" max="12800" width="8.85546875" style="167" bestFit="1" customWidth="1"/>
    <col min="12801" max="12801" width="45.140625" style="167" bestFit="1" customWidth="1"/>
    <col min="12802" max="12802" width="159.5703125" style="167" customWidth="1"/>
    <col min="12803" max="12803" width="35.140625" style="167" bestFit="1" customWidth="1"/>
    <col min="12804" max="13050" width="19.140625" style="167"/>
    <col min="13051" max="13055" width="0" style="167" hidden="1" customWidth="1"/>
    <col min="13056" max="13056" width="8.85546875" style="167" bestFit="1" customWidth="1"/>
    <col min="13057" max="13057" width="45.140625" style="167" bestFit="1" customWidth="1"/>
    <col min="13058" max="13058" width="159.5703125" style="167" customWidth="1"/>
    <col min="13059" max="13059" width="35.140625" style="167" bestFit="1" customWidth="1"/>
    <col min="13060" max="13306" width="19.140625" style="167"/>
    <col min="13307" max="13311" width="0" style="167" hidden="1" customWidth="1"/>
    <col min="13312" max="13312" width="8.85546875" style="167" bestFit="1" customWidth="1"/>
    <col min="13313" max="13313" width="45.140625" style="167" bestFit="1" customWidth="1"/>
    <col min="13314" max="13314" width="159.5703125" style="167" customWidth="1"/>
    <col min="13315" max="13315" width="35.140625" style="167" bestFit="1" customWidth="1"/>
    <col min="13316" max="13562" width="19.140625" style="167"/>
    <col min="13563" max="13567" width="0" style="167" hidden="1" customWidth="1"/>
    <col min="13568" max="13568" width="8.85546875" style="167" bestFit="1" customWidth="1"/>
    <col min="13569" max="13569" width="45.140625" style="167" bestFit="1" customWidth="1"/>
    <col min="13570" max="13570" width="159.5703125" style="167" customWidth="1"/>
    <col min="13571" max="13571" width="35.140625" style="167" bestFit="1" customWidth="1"/>
    <col min="13572" max="13818" width="19.140625" style="167"/>
    <col min="13819" max="13823" width="0" style="167" hidden="1" customWidth="1"/>
    <col min="13824" max="13824" width="8.85546875" style="167" bestFit="1" customWidth="1"/>
    <col min="13825" max="13825" width="45.140625" style="167" bestFit="1" customWidth="1"/>
    <col min="13826" max="13826" width="159.5703125" style="167" customWidth="1"/>
    <col min="13827" max="13827" width="35.140625" style="167" bestFit="1" customWidth="1"/>
    <col min="13828" max="14074" width="19.140625" style="167"/>
    <col min="14075" max="14079" width="0" style="167" hidden="1" customWidth="1"/>
    <col min="14080" max="14080" width="8.85546875" style="167" bestFit="1" customWidth="1"/>
    <col min="14081" max="14081" width="45.140625" style="167" bestFit="1" customWidth="1"/>
    <col min="14082" max="14082" width="159.5703125" style="167" customWidth="1"/>
    <col min="14083" max="14083" width="35.140625" style="167" bestFit="1" customWidth="1"/>
    <col min="14084" max="14330" width="19.140625" style="167"/>
    <col min="14331" max="14335" width="0" style="167" hidden="1" customWidth="1"/>
    <col min="14336" max="14336" width="8.85546875" style="167" bestFit="1" customWidth="1"/>
    <col min="14337" max="14337" width="45.140625" style="167" bestFit="1" customWidth="1"/>
    <col min="14338" max="14338" width="159.5703125" style="167" customWidth="1"/>
    <col min="14339" max="14339" width="35.140625" style="167" bestFit="1" customWidth="1"/>
    <col min="14340" max="14586" width="19.140625" style="167"/>
    <col min="14587" max="14591" width="0" style="167" hidden="1" customWidth="1"/>
    <col min="14592" max="14592" width="8.85546875" style="167" bestFit="1" customWidth="1"/>
    <col min="14593" max="14593" width="45.140625" style="167" bestFit="1" customWidth="1"/>
    <col min="14594" max="14594" width="159.5703125" style="167" customWidth="1"/>
    <col min="14595" max="14595" width="35.140625" style="167" bestFit="1" customWidth="1"/>
    <col min="14596" max="14842" width="19.140625" style="167"/>
    <col min="14843" max="14847" width="0" style="167" hidden="1" customWidth="1"/>
    <col min="14848" max="14848" width="8.85546875" style="167" bestFit="1" customWidth="1"/>
    <col min="14849" max="14849" width="45.140625" style="167" bestFit="1" customWidth="1"/>
    <col min="14850" max="14850" width="159.5703125" style="167" customWidth="1"/>
    <col min="14851" max="14851" width="35.140625" style="167" bestFit="1" customWidth="1"/>
    <col min="14852" max="15098" width="19.140625" style="167"/>
    <col min="15099" max="15103" width="0" style="167" hidden="1" customWidth="1"/>
    <col min="15104" max="15104" width="8.85546875" style="167" bestFit="1" customWidth="1"/>
    <col min="15105" max="15105" width="45.140625" style="167" bestFit="1" customWidth="1"/>
    <col min="15106" max="15106" width="159.5703125" style="167" customWidth="1"/>
    <col min="15107" max="15107" width="35.140625" style="167" bestFit="1" customWidth="1"/>
    <col min="15108" max="15354" width="19.140625" style="167"/>
    <col min="15355" max="15359" width="0" style="167" hidden="1" customWidth="1"/>
    <col min="15360" max="15360" width="8.85546875" style="167" bestFit="1" customWidth="1"/>
    <col min="15361" max="15361" width="45.140625" style="167" bestFit="1" customWidth="1"/>
    <col min="15362" max="15362" width="159.5703125" style="167" customWidth="1"/>
    <col min="15363" max="15363" width="35.140625" style="167" bestFit="1" customWidth="1"/>
    <col min="15364" max="15610" width="19.140625" style="167"/>
    <col min="15611" max="15615" width="0" style="167" hidden="1" customWidth="1"/>
    <col min="15616" max="15616" width="8.85546875" style="167" bestFit="1" customWidth="1"/>
    <col min="15617" max="15617" width="45.140625" style="167" bestFit="1" customWidth="1"/>
    <col min="15618" max="15618" width="159.5703125" style="167" customWidth="1"/>
    <col min="15619" max="15619" width="35.140625" style="167" bestFit="1" customWidth="1"/>
    <col min="15620" max="15866" width="19.140625" style="167"/>
    <col min="15867" max="15871" width="0" style="167" hidden="1" customWidth="1"/>
    <col min="15872" max="15872" width="8.85546875" style="167" bestFit="1" customWidth="1"/>
    <col min="15873" max="15873" width="45.140625" style="167" bestFit="1" customWidth="1"/>
    <col min="15874" max="15874" width="159.5703125" style="167" customWidth="1"/>
    <col min="15875" max="15875" width="35.140625" style="167" bestFit="1" customWidth="1"/>
    <col min="15876" max="16122" width="19.140625" style="167"/>
    <col min="16123" max="16127" width="0" style="167" hidden="1" customWidth="1"/>
    <col min="16128" max="16128" width="8.85546875" style="167" bestFit="1" customWidth="1"/>
    <col min="16129" max="16129" width="45.140625" style="167" bestFit="1" customWidth="1"/>
    <col min="16130" max="16130" width="159.5703125" style="167" customWidth="1"/>
    <col min="16131" max="16131" width="35.140625" style="167" bestFit="1" customWidth="1"/>
    <col min="16132" max="16384" width="19.140625" style="167"/>
  </cols>
  <sheetData>
    <row r="1" spans="1:4" s="154" customFormat="1" ht="111" thickBot="1" x14ac:dyDescent="0.3">
      <c r="A1" s="155" t="s">
        <v>461</v>
      </c>
      <c r="B1" s="156" t="s">
        <v>236</v>
      </c>
      <c r="C1" s="157" t="s">
        <v>462</v>
      </c>
    </row>
    <row r="2" spans="1:4" s="161" customFormat="1" ht="12.75" x14ac:dyDescent="0.25">
      <c r="A2" s="158">
        <v>80027</v>
      </c>
      <c r="B2" s="159" t="s">
        <v>463</v>
      </c>
      <c r="C2" s="160" t="s">
        <v>464</v>
      </c>
    </row>
    <row r="3" spans="1:4" s="161" customFormat="1" ht="12.75" x14ac:dyDescent="0.25">
      <c r="A3" s="158">
        <v>80082</v>
      </c>
      <c r="B3" s="170" t="s">
        <v>465</v>
      </c>
      <c r="C3" s="160" t="s">
        <v>464</v>
      </c>
    </row>
    <row r="4" spans="1:4" s="161" customFormat="1" ht="12.75" x14ac:dyDescent="0.25">
      <c r="A4" s="158">
        <v>80086</v>
      </c>
      <c r="B4" s="159" t="s">
        <v>466</v>
      </c>
      <c r="C4" s="160" t="s">
        <v>464</v>
      </c>
    </row>
    <row r="5" spans="1:4" s="161" customFormat="1" ht="12.75" x14ac:dyDescent="0.25">
      <c r="A5" s="158">
        <v>80104</v>
      </c>
      <c r="B5" s="162" t="s">
        <v>467</v>
      </c>
      <c r="C5" s="160" t="s">
        <v>468</v>
      </c>
    </row>
    <row r="6" spans="1:4" s="161" customFormat="1" ht="12.75" x14ac:dyDescent="0.25">
      <c r="A6" s="158">
        <v>80131</v>
      </c>
      <c r="B6" s="159" t="s">
        <v>469</v>
      </c>
      <c r="C6" s="160" t="s">
        <v>464</v>
      </c>
    </row>
    <row r="7" spans="1:4" s="161" customFormat="1" ht="12.75" x14ac:dyDescent="0.25">
      <c r="A7" s="158">
        <v>80132</v>
      </c>
      <c r="B7" s="159" t="s">
        <v>470</v>
      </c>
      <c r="C7" s="160" t="s">
        <v>464</v>
      </c>
    </row>
    <row r="8" spans="1:4" s="161" customFormat="1" ht="12.75" x14ac:dyDescent="0.25">
      <c r="A8" s="158">
        <v>80135</v>
      </c>
      <c r="B8" s="159" t="s">
        <v>471</v>
      </c>
      <c r="C8" s="160" t="s">
        <v>472</v>
      </c>
    </row>
    <row r="9" spans="1:4" s="161" customFormat="1" ht="12.75" x14ac:dyDescent="0.25">
      <c r="A9" s="158">
        <v>80141</v>
      </c>
      <c r="B9" s="159" t="s">
        <v>473</v>
      </c>
      <c r="C9" s="160" t="s">
        <v>464</v>
      </c>
    </row>
    <row r="10" spans="1:4" s="161" customFormat="1" ht="12.75" x14ac:dyDescent="0.25">
      <c r="A10" s="158">
        <v>80210</v>
      </c>
      <c r="B10" s="159" t="s">
        <v>474</v>
      </c>
      <c r="C10" s="159" t="s">
        <v>475</v>
      </c>
    </row>
    <row r="11" spans="1:4" s="161" customFormat="1" ht="25.5" x14ac:dyDescent="0.25">
      <c r="A11" s="158">
        <v>80211</v>
      </c>
      <c r="B11" s="159" t="s">
        <v>476</v>
      </c>
      <c r="C11" s="159" t="s">
        <v>477</v>
      </c>
    </row>
    <row r="12" spans="1:4" s="163" customFormat="1" ht="12.75" x14ac:dyDescent="0.25">
      <c r="A12" s="158">
        <v>80212</v>
      </c>
      <c r="B12" s="159" t="s">
        <v>478</v>
      </c>
      <c r="C12" s="159" t="s">
        <v>479</v>
      </c>
      <c r="D12" s="161"/>
    </row>
    <row r="13" spans="1:4" s="161" customFormat="1" ht="25.5" x14ac:dyDescent="0.25">
      <c r="A13" s="158">
        <v>80213</v>
      </c>
      <c r="B13" s="159" t="s">
        <v>480</v>
      </c>
      <c r="C13" s="159" t="s">
        <v>481</v>
      </c>
    </row>
    <row r="14" spans="1:4" s="161" customFormat="1" ht="12.75" x14ac:dyDescent="0.25">
      <c r="A14" s="158">
        <v>80214</v>
      </c>
      <c r="B14" s="159" t="s">
        <v>482</v>
      </c>
      <c r="C14" s="159" t="s">
        <v>483</v>
      </c>
    </row>
    <row r="15" spans="1:4" s="161" customFormat="1" ht="12.75" x14ac:dyDescent="0.25">
      <c r="A15" s="164">
        <v>80215</v>
      </c>
      <c r="B15" s="165" t="s">
        <v>484</v>
      </c>
      <c r="C15" s="165" t="s">
        <v>485</v>
      </c>
    </row>
    <row r="16" spans="1:4" s="161" customFormat="1" ht="25.5" x14ac:dyDescent="0.25">
      <c r="A16" s="164">
        <v>80216</v>
      </c>
      <c r="B16" s="165" t="s">
        <v>486</v>
      </c>
      <c r="C16" s="165" t="s">
        <v>487</v>
      </c>
    </row>
    <row r="17" spans="1:3" s="161" customFormat="1" ht="12.75" x14ac:dyDescent="0.25">
      <c r="A17" s="158">
        <v>80217</v>
      </c>
      <c r="B17" s="159" t="s">
        <v>488</v>
      </c>
      <c r="C17" s="159" t="s">
        <v>489</v>
      </c>
    </row>
    <row r="18" spans="1:3" s="161" customFormat="1" ht="12.75" x14ac:dyDescent="0.25">
      <c r="A18" s="158">
        <v>86100</v>
      </c>
      <c r="B18" s="159" t="s">
        <v>490</v>
      </c>
      <c r="C18" s="166" t="s">
        <v>491</v>
      </c>
    </row>
    <row r="19" spans="1:3" s="161" customFormat="1" ht="25.5" x14ac:dyDescent="0.25">
      <c r="A19" s="158">
        <v>86101</v>
      </c>
      <c r="B19" s="159" t="s">
        <v>492</v>
      </c>
      <c r="C19" s="160" t="s">
        <v>493</v>
      </c>
    </row>
    <row r="20" spans="1:3" s="161" customFormat="1" ht="12.75" x14ac:dyDescent="0.25">
      <c r="A20" s="158">
        <v>86102</v>
      </c>
      <c r="B20" s="159" t="s">
        <v>494</v>
      </c>
      <c r="C20" s="160" t="s">
        <v>495</v>
      </c>
    </row>
    <row r="21" spans="1:3" s="161" customFormat="1" ht="12.75" x14ac:dyDescent="0.25">
      <c r="A21" s="158">
        <v>86103</v>
      </c>
      <c r="B21" s="159" t="s">
        <v>496</v>
      </c>
      <c r="C21" s="160" t="s">
        <v>497</v>
      </c>
    </row>
    <row r="22" spans="1:3" s="161" customFormat="1" ht="12.75" x14ac:dyDescent="0.25">
      <c r="A22" s="158">
        <v>86104</v>
      </c>
      <c r="B22" s="159" t="s">
        <v>498</v>
      </c>
      <c r="C22" s="160" t="s">
        <v>499</v>
      </c>
    </row>
    <row r="23" spans="1:3" s="161" customFormat="1" ht="25.5" x14ac:dyDescent="0.25">
      <c r="A23" s="158">
        <v>86105</v>
      </c>
      <c r="B23" s="159" t="s">
        <v>500</v>
      </c>
      <c r="C23" s="166" t="s">
        <v>501</v>
      </c>
    </row>
    <row r="24" spans="1:3" s="161" customFormat="1" ht="12.75" x14ac:dyDescent="0.25">
      <c r="A24" s="158">
        <v>86107</v>
      </c>
      <c r="B24" s="159" t="s">
        <v>502</v>
      </c>
      <c r="C24" s="166" t="s">
        <v>503</v>
      </c>
    </row>
    <row r="25" spans="1:3" s="161" customFormat="1" ht="25.5" x14ac:dyDescent="0.25">
      <c r="A25" s="158">
        <v>86108</v>
      </c>
      <c r="B25" s="159" t="s">
        <v>504</v>
      </c>
      <c r="C25" s="166" t="s">
        <v>505</v>
      </c>
    </row>
  </sheetData>
  <sheetProtection algorithmName="SHA-512" hashValue="oFSKvI2ikO8ggtDuPolkEHxweMaV1q1y8WarwoQ1ymBoA2voGNorQe/ZEToCwYaTdoOPJDaO/+oBOwwN3Wy5cA==" saltValue="zxaxp4EhIC9aI1LUmjNV3Q==" spinCount="100000" sheet="1" objects="1" scenarios="1"/>
  <sortState xmlns:xlrd2="http://schemas.microsoft.com/office/spreadsheetml/2017/richdata2" ref="A2:D25">
    <sortCondition ref="A2:A25"/>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DC2F4-2BE2-420C-ADEA-5E208FC72548}">
  <dimension ref="A1:Y32"/>
  <sheetViews>
    <sheetView workbookViewId="0">
      <selection activeCell="M19" sqref="M19"/>
    </sheetView>
  </sheetViews>
  <sheetFormatPr defaultRowHeight="15" x14ac:dyDescent="0.25"/>
  <cols>
    <col min="1" max="1" width="8.28515625" bestFit="1" customWidth="1"/>
    <col min="2" max="2" width="2.85546875" bestFit="1" customWidth="1"/>
    <col min="3" max="3" width="10.42578125" bestFit="1" customWidth="1"/>
    <col min="4" max="8" width="9.42578125" bestFit="1" customWidth="1"/>
    <col min="11" max="17" width="9.42578125" bestFit="1" customWidth="1"/>
    <col min="19" max="19" width="9.42578125" bestFit="1" customWidth="1"/>
  </cols>
  <sheetData>
    <row r="1" spans="1:25" ht="15.75" thickBot="1" x14ac:dyDescent="0.3">
      <c r="A1" t="s">
        <v>20</v>
      </c>
      <c r="C1" s="16">
        <v>43910</v>
      </c>
      <c r="D1" s="16">
        <v>44166</v>
      </c>
      <c r="E1" s="16">
        <v>44440</v>
      </c>
      <c r="F1" s="16">
        <v>44713</v>
      </c>
      <c r="G1" s="16">
        <v>44986</v>
      </c>
      <c r="H1" s="16">
        <v>45261</v>
      </c>
      <c r="K1" s="40" t="s">
        <v>44</v>
      </c>
      <c r="L1" s="40" t="s">
        <v>45</v>
      </c>
      <c r="M1" s="40" t="s">
        <v>39</v>
      </c>
      <c r="N1" s="40" t="s">
        <v>40</v>
      </c>
      <c r="O1" s="40" t="s">
        <v>41</v>
      </c>
      <c r="P1" s="40" t="s">
        <v>42</v>
      </c>
      <c r="Q1" s="40" t="s">
        <v>43</v>
      </c>
      <c r="S1" s="40" t="s">
        <v>46</v>
      </c>
      <c r="T1" s="40" t="s">
        <v>47</v>
      </c>
      <c r="U1" s="40" t="s">
        <v>48</v>
      </c>
      <c r="V1" s="40" t="s">
        <v>49</v>
      </c>
      <c r="W1" s="40" t="s">
        <v>50</v>
      </c>
      <c r="X1" s="40" t="s">
        <v>51</v>
      </c>
      <c r="Y1" s="40" t="s">
        <v>52</v>
      </c>
    </row>
    <row r="2" spans="1:25" ht="15.75" thickBot="1" x14ac:dyDescent="0.3">
      <c r="C2" s="26" t="s">
        <v>22</v>
      </c>
      <c r="D2" s="26" t="s">
        <v>23</v>
      </c>
      <c r="E2" s="26" t="s">
        <v>24</v>
      </c>
      <c r="F2" s="26" t="s">
        <v>25</v>
      </c>
      <c r="G2" s="26" t="s">
        <v>32</v>
      </c>
      <c r="H2" s="26" t="s">
        <v>33</v>
      </c>
      <c r="J2" s="27" t="s">
        <v>2</v>
      </c>
      <c r="K2" s="35" t="str">
        <f>Dates!L9</f>
        <v>H</v>
      </c>
      <c r="L2" s="35" t="str">
        <f>Dates!L10</f>
        <v>H</v>
      </c>
      <c r="M2" s="35" t="str">
        <f>Dates!L11</f>
        <v>H</v>
      </c>
      <c r="N2" s="35" t="str">
        <f>Dates!L12</f>
        <v>H</v>
      </c>
      <c r="O2" s="35" t="str">
        <f>Dates!L13</f>
        <v>H</v>
      </c>
      <c r="P2" s="35" t="str">
        <f>Dates!L14</f>
        <v>H</v>
      </c>
      <c r="Q2" s="35" t="str">
        <f>Dates!L15</f>
        <v>H</v>
      </c>
      <c r="S2" s="35" t="str">
        <f>Dates!L17</f>
        <v>H</v>
      </c>
      <c r="T2" s="35" t="str">
        <f>Dates!L18</f>
        <v>H</v>
      </c>
      <c r="U2" s="35" t="str">
        <f>Dates!L19</f>
        <v>H</v>
      </c>
      <c r="V2" s="35" t="str">
        <f>Dates!L20</f>
        <v>H</v>
      </c>
      <c r="W2" s="35" t="str">
        <f>Dates!L21</f>
        <v>H</v>
      </c>
      <c r="X2" s="35" t="str">
        <f>Dates!L22</f>
        <v>H</v>
      </c>
      <c r="Y2" s="35" t="str">
        <f>Dates!L23</f>
        <v>H</v>
      </c>
    </row>
    <row r="3" spans="1:25" x14ac:dyDescent="0.25">
      <c r="A3" t="s">
        <v>207</v>
      </c>
      <c r="B3" s="27">
        <v>2</v>
      </c>
      <c r="C3" s="110">
        <v>30.65</v>
      </c>
      <c r="D3" s="110">
        <v>31.04</v>
      </c>
      <c r="E3" s="110">
        <v>31.5</v>
      </c>
      <c r="F3" s="110">
        <v>31.89</v>
      </c>
      <c r="G3" s="110">
        <v>32.369999999999997</v>
      </c>
      <c r="H3" s="110">
        <v>32.700000000000003</v>
      </c>
      <c r="J3" t="s">
        <v>20</v>
      </c>
      <c r="K3" s="36" t="str">
        <f>TimeSheet!$C$15</f>
        <v>VPS1.1</v>
      </c>
      <c r="L3" s="36" t="str">
        <f>TimeSheet!$C$15</f>
        <v>VPS1.1</v>
      </c>
      <c r="M3" s="36" t="str">
        <f>TimeSheet!$C$15</f>
        <v>VPS1.1</v>
      </c>
      <c r="N3" s="36" t="str">
        <f>TimeSheet!$C$15</f>
        <v>VPS1.1</v>
      </c>
      <c r="O3" s="36" t="str">
        <f>TimeSheet!$C$15</f>
        <v>VPS1.1</v>
      </c>
      <c r="P3" s="36" t="str">
        <f>TimeSheet!$C$15</f>
        <v>VPS1.1</v>
      </c>
      <c r="Q3" s="36" t="str">
        <f>TimeSheet!$C$15</f>
        <v>VPS1.1</v>
      </c>
      <c r="S3" s="36" t="str">
        <f>TimeSheet!$C$15</f>
        <v>VPS1.1</v>
      </c>
      <c r="T3" s="36" t="str">
        <f>TimeSheet!$C$15</f>
        <v>VPS1.1</v>
      </c>
      <c r="U3" s="36" t="str">
        <f>TimeSheet!$C$15</f>
        <v>VPS1.1</v>
      </c>
      <c r="V3" s="36" t="str">
        <f>TimeSheet!$C$15</f>
        <v>VPS1.1</v>
      </c>
      <c r="W3" s="36" t="str">
        <f>TimeSheet!$C$15</f>
        <v>VPS1.1</v>
      </c>
      <c r="X3" s="36" t="str">
        <f>TimeSheet!$C$15</f>
        <v>VPS1.1</v>
      </c>
      <c r="Y3" s="36" t="str">
        <f>TimeSheet!$C$15</f>
        <v>VPS1.1</v>
      </c>
    </row>
    <row r="4" spans="1:25" x14ac:dyDescent="0.25">
      <c r="A4" t="s">
        <v>208</v>
      </c>
      <c r="B4" s="27">
        <v>3</v>
      </c>
      <c r="C4" s="173">
        <v>33.590000000000003</v>
      </c>
      <c r="D4" s="173">
        <v>34.01</v>
      </c>
      <c r="E4" s="174">
        <v>34.520000000000003</v>
      </c>
      <c r="F4" s="174">
        <v>34.950000000000003</v>
      </c>
      <c r="G4" s="174">
        <v>35.47</v>
      </c>
      <c r="H4" s="174">
        <v>35.83</v>
      </c>
      <c r="K4" s="37"/>
      <c r="L4" s="37"/>
      <c r="M4" s="37"/>
      <c r="N4" s="37"/>
      <c r="O4" s="37"/>
      <c r="P4" s="37"/>
      <c r="Q4" s="37"/>
      <c r="S4" s="37"/>
      <c r="T4" s="37"/>
      <c r="U4" s="37"/>
      <c r="V4" s="37"/>
      <c r="W4" s="37"/>
      <c r="X4" s="37"/>
      <c r="Y4" s="37"/>
    </row>
    <row r="5" spans="1:25" x14ac:dyDescent="0.25">
      <c r="A5" t="s">
        <v>209</v>
      </c>
      <c r="B5" s="99">
        <v>4</v>
      </c>
      <c r="C5" s="173">
        <v>38.630000000000003</v>
      </c>
      <c r="D5" s="173">
        <v>39.11</v>
      </c>
      <c r="E5" s="174">
        <v>39.700000000000003</v>
      </c>
      <c r="F5" s="174">
        <v>40.200000000000003</v>
      </c>
      <c r="G5" s="174">
        <v>40.799999999999997</v>
      </c>
      <c r="H5" s="174">
        <v>41.21</v>
      </c>
      <c r="K5" s="41" t="str">
        <f>K2</f>
        <v>H</v>
      </c>
      <c r="L5" s="41" t="str">
        <f t="shared" ref="L5:Q5" si="0">L2</f>
        <v>H</v>
      </c>
      <c r="M5" s="41" t="str">
        <f t="shared" si="0"/>
        <v>H</v>
      </c>
      <c r="N5" s="41" t="str">
        <f t="shared" si="0"/>
        <v>H</v>
      </c>
      <c r="O5" s="41" t="str">
        <f t="shared" si="0"/>
        <v>H</v>
      </c>
      <c r="P5" s="41" t="str">
        <f t="shared" si="0"/>
        <v>H</v>
      </c>
      <c r="Q5" s="41" t="str">
        <f t="shared" si="0"/>
        <v>H</v>
      </c>
      <c r="S5" s="41" t="str">
        <f t="shared" ref="S5:Y5" si="1">S2</f>
        <v>H</v>
      </c>
      <c r="T5" s="41" t="str">
        <f t="shared" si="1"/>
        <v>H</v>
      </c>
      <c r="U5" s="41" t="str">
        <f t="shared" si="1"/>
        <v>H</v>
      </c>
      <c r="V5" s="41" t="str">
        <f t="shared" si="1"/>
        <v>H</v>
      </c>
      <c r="W5" s="41" t="str">
        <f t="shared" si="1"/>
        <v>H</v>
      </c>
      <c r="X5" s="41" t="str">
        <f t="shared" si="1"/>
        <v>H</v>
      </c>
      <c r="Y5" s="41" t="str">
        <f t="shared" si="1"/>
        <v>H</v>
      </c>
    </row>
    <row r="6" spans="1:25" x14ac:dyDescent="0.25">
      <c r="A6" s="98" t="s">
        <v>210</v>
      </c>
      <c r="B6" s="99">
        <v>5</v>
      </c>
      <c r="C6" s="173">
        <v>39.049999999999997</v>
      </c>
      <c r="D6" s="173">
        <v>39.53</v>
      </c>
      <c r="E6" s="174">
        <v>40.130000000000003</v>
      </c>
      <c r="F6" s="174">
        <v>40.630000000000003</v>
      </c>
      <c r="G6" s="174">
        <v>41.24</v>
      </c>
      <c r="H6" s="174">
        <v>41.65</v>
      </c>
      <c r="K6" s="38">
        <f>LOOKUP(K3,$A$3:$B$14)</f>
        <v>2</v>
      </c>
      <c r="L6" s="38">
        <f t="shared" ref="L6:Q6" si="2">LOOKUP(L3,$A$3:$B$14)</f>
        <v>2</v>
      </c>
      <c r="M6" s="38">
        <f t="shared" si="2"/>
        <v>2</v>
      </c>
      <c r="N6" s="38">
        <f t="shared" si="2"/>
        <v>2</v>
      </c>
      <c r="O6" s="38">
        <f t="shared" si="2"/>
        <v>2</v>
      </c>
      <c r="P6" s="38">
        <f t="shared" si="2"/>
        <v>2</v>
      </c>
      <c r="Q6" s="38">
        <f t="shared" si="2"/>
        <v>2</v>
      </c>
      <c r="S6" s="38">
        <f>LOOKUP(S3,$A$3:$B$14)</f>
        <v>2</v>
      </c>
      <c r="T6" s="38">
        <f t="shared" ref="T6:Y6" si="3">LOOKUP(T3,$A$3:$B$14)</f>
        <v>2</v>
      </c>
      <c r="U6" s="38">
        <f t="shared" si="3"/>
        <v>2</v>
      </c>
      <c r="V6" s="38">
        <f t="shared" si="3"/>
        <v>2</v>
      </c>
      <c r="W6" s="38">
        <f t="shared" si="3"/>
        <v>2</v>
      </c>
      <c r="X6" s="38">
        <f t="shared" si="3"/>
        <v>2</v>
      </c>
      <c r="Y6" s="38">
        <f t="shared" si="3"/>
        <v>2</v>
      </c>
    </row>
    <row r="7" spans="1:25" ht="15.75" thickBot="1" x14ac:dyDescent="0.3">
      <c r="A7" t="s">
        <v>211</v>
      </c>
      <c r="B7" s="27">
        <v>6</v>
      </c>
      <c r="C7" s="173">
        <v>44.9</v>
      </c>
      <c r="D7" s="173">
        <v>45.46</v>
      </c>
      <c r="E7" s="174">
        <v>46.15</v>
      </c>
      <c r="F7" s="174">
        <v>46.72</v>
      </c>
      <c r="G7" s="174">
        <v>47.42</v>
      </c>
      <c r="H7" s="174">
        <v>47.9</v>
      </c>
      <c r="K7" s="38"/>
      <c r="L7" s="38"/>
      <c r="M7" s="38"/>
      <c r="N7" s="38"/>
      <c r="O7" s="38"/>
      <c r="P7" s="38"/>
      <c r="Q7" s="38"/>
      <c r="S7" s="38"/>
      <c r="T7" s="38"/>
      <c r="U7" s="38"/>
      <c r="V7" s="38"/>
      <c r="W7" s="38"/>
      <c r="X7" s="38"/>
      <c r="Y7" s="38"/>
    </row>
    <row r="8" spans="1:25" ht="15.75" thickBot="1" x14ac:dyDescent="0.3">
      <c r="A8" t="s">
        <v>212</v>
      </c>
      <c r="B8" s="27">
        <v>7</v>
      </c>
      <c r="C8" s="173">
        <v>44.08</v>
      </c>
      <c r="D8" s="173">
        <v>44.63</v>
      </c>
      <c r="E8" s="174">
        <v>45.3</v>
      </c>
      <c r="F8" s="174">
        <v>45.87</v>
      </c>
      <c r="G8" s="174">
        <v>46.56</v>
      </c>
      <c r="H8" s="174">
        <v>47.02</v>
      </c>
      <c r="K8" s="42">
        <f>VLOOKUP(K6,$B$3:$H$14,MATCH(K5,$B$2:$H$2,0),0)</f>
        <v>32.700000000000003</v>
      </c>
      <c r="L8" s="42">
        <f t="shared" ref="L8:P8" si="4">VLOOKUP(L6,$B$3:$H$14,MATCH(L5,$B$2:$H$2,0),0)</f>
        <v>32.700000000000003</v>
      </c>
      <c r="M8" s="42">
        <f t="shared" si="4"/>
        <v>32.700000000000003</v>
      </c>
      <c r="N8" s="42">
        <f t="shared" si="4"/>
        <v>32.700000000000003</v>
      </c>
      <c r="O8" s="42">
        <f t="shared" si="4"/>
        <v>32.700000000000003</v>
      </c>
      <c r="P8" s="42">
        <f t="shared" si="4"/>
        <v>32.700000000000003</v>
      </c>
      <c r="Q8" s="42">
        <f>VLOOKUP(Q6,$B$3:$H$14,MATCH(Q5,$B$2:$H$2,0),0)</f>
        <v>32.700000000000003</v>
      </c>
      <c r="R8" s="43"/>
      <c r="S8" s="42">
        <f>VLOOKUP(S6,$B$3:$H$14,MATCH(S5,$B$2:$H$2,0),0)</f>
        <v>32.700000000000003</v>
      </c>
      <c r="T8" s="42">
        <f t="shared" ref="T8:Y8" si="5">VLOOKUP(T6,$B$3:$H$14,MATCH(T5,$B$2:$H$2,0),0)</f>
        <v>32.700000000000003</v>
      </c>
      <c r="U8" s="42">
        <f t="shared" si="5"/>
        <v>32.700000000000003</v>
      </c>
      <c r="V8" s="42">
        <f t="shared" si="5"/>
        <v>32.700000000000003</v>
      </c>
      <c r="W8" s="42">
        <f t="shared" si="5"/>
        <v>32.700000000000003</v>
      </c>
      <c r="X8" s="42">
        <f t="shared" si="5"/>
        <v>32.700000000000003</v>
      </c>
      <c r="Y8" s="42">
        <f t="shared" si="5"/>
        <v>32.700000000000003</v>
      </c>
    </row>
    <row r="9" spans="1:25" x14ac:dyDescent="0.25">
      <c r="A9" t="s">
        <v>215</v>
      </c>
      <c r="B9" s="27">
        <v>8</v>
      </c>
      <c r="C9" s="173">
        <v>49.74</v>
      </c>
      <c r="D9" s="173">
        <v>50.37</v>
      </c>
      <c r="E9" s="174">
        <v>51.12</v>
      </c>
      <c r="F9" s="174">
        <v>51.76</v>
      </c>
      <c r="G9" s="174">
        <v>52.54</v>
      </c>
      <c r="H9" s="174">
        <v>53.06</v>
      </c>
      <c r="K9" s="39"/>
      <c r="L9" s="39"/>
      <c r="M9" s="39"/>
      <c r="N9" s="39"/>
      <c r="O9" s="39"/>
      <c r="P9" s="39"/>
      <c r="Q9" s="39"/>
      <c r="S9" s="39"/>
    </row>
    <row r="10" spans="1:25" x14ac:dyDescent="0.25">
      <c r="A10" t="s">
        <v>29</v>
      </c>
      <c r="B10" s="27">
        <v>9</v>
      </c>
      <c r="C10" s="173">
        <v>54.57</v>
      </c>
      <c r="D10" s="173">
        <v>55.25</v>
      </c>
      <c r="E10" s="174">
        <v>56.08</v>
      </c>
      <c r="F10" s="174">
        <v>56.78</v>
      </c>
      <c r="G10" s="174">
        <v>57.63</v>
      </c>
      <c r="H10" s="174">
        <v>58.21</v>
      </c>
    </row>
    <row r="11" spans="1:25" x14ac:dyDescent="0.25">
      <c r="A11" t="s">
        <v>213</v>
      </c>
      <c r="B11" s="27">
        <v>10</v>
      </c>
      <c r="C11" s="173">
        <v>62.96</v>
      </c>
      <c r="D11" s="173">
        <v>63.75</v>
      </c>
      <c r="E11" s="174">
        <v>64.7</v>
      </c>
      <c r="F11" s="174">
        <v>65.510000000000005</v>
      </c>
      <c r="G11" s="174">
        <v>66.5</v>
      </c>
      <c r="H11" s="174">
        <v>67.16</v>
      </c>
    </row>
    <row r="12" spans="1:25" x14ac:dyDescent="0.25">
      <c r="A12" t="s">
        <v>216</v>
      </c>
      <c r="B12" s="27">
        <v>11</v>
      </c>
      <c r="C12" s="173">
        <v>69.569999999999993</v>
      </c>
      <c r="D12" s="173">
        <v>70.44</v>
      </c>
      <c r="E12" s="174">
        <v>71.489999999999995</v>
      </c>
      <c r="F12" s="174">
        <v>72.39</v>
      </c>
      <c r="G12" s="174">
        <v>73.47</v>
      </c>
      <c r="H12" s="174">
        <v>74.209999999999994</v>
      </c>
    </row>
    <row r="13" spans="1:25" x14ac:dyDescent="0.25">
      <c r="A13" t="s">
        <v>214</v>
      </c>
      <c r="B13" s="27">
        <v>12</v>
      </c>
      <c r="C13" s="173">
        <v>77.23</v>
      </c>
      <c r="D13" s="173">
        <v>78.2</v>
      </c>
      <c r="E13" s="174">
        <v>79.37</v>
      </c>
      <c r="F13" s="174">
        <v>80.36</v>
      </c>
      <c r="G13" s="174">
        <v>81.569999999999993</v>
      </c>
      <c r="H13" s="174">
        <v>82.38</v>
      </c>
    </row>
    <row r="14" spans="1:25" x14ac:dyDescent="0.25">
      <c r="A14" t="s">
        <v>217</v>
      </c>
      <c r="B14" s="27">
        <v>13</v>
      </c>
      <c r="C14" s="173">
        <v>90.29</v>
      </c>
      <c r="D14" s="174">
        <v>91.42</v>
      </c>
      <c r="E14" s="174">
        <v>92.79</v>
      </c>
      <c r="F14" s="174">
        <v>93.95</v>
      </c>
      <c r="G14" s="174">
        <v>95.36</v>
      </c>
      <c r="H14" s="174">
        <v>96.32</v>
      </c>
    </row>
    <row r="15" spans="1:25" x14ac:dyDescent="0.25">
      <c r="C15" s="17"/>
      <c r="D15" s="17"/>
      <c r="E15" s="17"/>
      <c r="F15" s="17"/>
      <c r="G15" s="17"/>
      <c r="H15" s="17"/>
    </row>
    <row r="18" spans="1:11" x14ac:dyDescent="0.25">
      <c r="A18" s="30"/>
      <c r="B18" s="30"/>
      <c r="C18" s="177"/>
      <c r="D18" s="177"/>
      <c r="E18" s="177"/>
      <c r="F18" s="177"/>
      <c r="G18" s="177"/>
      <c r="H18" s="177"/>
      <c r="I18" s="30"/>
      <c r="J18" s="30"/>
      <c r="K18" s="30"/>
    </row>
    <row r="19" spans="1:11" x14ac:dyDescent="0.25">
      <c r="A19" s="30"/>
      <c r="B19" s="30"/>
      <c r="C19" s="179"/>
      <c r="D19" s="179"/>
      <c r="E19" s="180"/>
      <c r="F19" s="180"/>
      <c r="G19" s="180"/>
      <c r="H19" s="180"/>
      <c r="I19" s="30"/>
      <c r="J19" s="30"/>
      <c r="K19" s="30"/>
    </row>
    <row r="20" spans="1:11" x14ac:dyDescent="0.25">
      <c r="A20" s="30"/>
      <c r="B20" s="30"/>
      <c r="C20" s="179"/>
      <c r="D20" s="179"/>
      <c r="E20" s="180"/>
      <c r="F20" s="180"/>
      <c r="G20" s="180"/>
      <c r="H20" s="180"/>
      <c r="I20" s="30"/>
      <c r="J20" s="30"/>
      <c r="K20" s="30"/>
    </row>
    <row r="21" spans="1:11" x14ac:dyDescent="0.25">
      <c r="A21" s="30"/>
      <c r="B21" s="30"/>
      <c r="C21" s="179"/>
      <c r="D21" s="179"/>
      <c r="E21" s="180"/>
      <c r="F21" s="180"/>
      <c r="G21" s="180"/>
      <c r="H21" s="180"/>
      <c r="I21" s="30"/>
      <c r="J21" s="30"/>
      <c r="K21" s="30"/>
    </row>
    <row r="22" spans="1:11" x14ac:dyDescent="0.25">
      <c r="A22" s="30"/>
      <c r="B22" s="30"/>
      <c r="C22" s="179"/>
      <c r="D22" s="179"/>
      <c r="E22" s="180"/>
      <c r="F22" s="180"/>
      <c r="G22" s="180"/>
      <c r="H22" s="180"/>
      <c r="I22" s="30"/>
      <c r="J22" s="30"/>
      <c r="K22" s="30"/>
    </row>
    <row r="23" spans="1:11" x14ac:dyDescent="0.25">
      <c r="A23" s="30"/>
      <c r="B23" s="30"/>
      <c r="C23" s="179"/>
      <c r="D23" s="179"/>
      <c r="E23" s="180"/>
      <c r="F23" s="180"/>
      <c r="G23" s="180"/>
      <c r="H23" s="180"/>
      <c r="I23" s="30"/>
      <c r="J23" s="30"/>
      <c r="K23" s="30"/>
    </row>
    <row r="24" spans="1:11" x14ac:dyDescent="0.25">
      <c r="A24" s="30"/>
      <c r="B24" s="30"/>
      <c r="C24" s="179"/>
      <c r="D24" s="179"/>
      <c r="E24" s="180"/>
      <c r="F24" s="180"/>
      <c r="G24" s="180"/>
      <c r="H24" s="180"/>
      <c r="I24" s="30"/>
      <c r="J24" s="30"/>
      <c r="K24" s="30"/>
    </row>
    <row r="25" spans="1:11" x14ac:dyDescent="0.25">
      <c r="A25" s="30"/>
      <c r="B25" s="30"/>
      <c r="C25" s="179"/>
      <c r="D25" s="179"/>
      <c r="E25" s="180"/>
      <c r="F25" s="180"/>
      <c r="G25" s="180"/>
      <c r="H25" s="180"/>
      <c r="I25" s="30"/>
      <c r="J25" s="30"/>
      <c r="K25" s="30"/>
    </row>
    <row r="26" spans="1:11" x14ac:dyDescent="0.25">
      <c r="A26" s="30"/>
      <c r="B26" s="30"/>
      <c r="C26" s="179"/>
      <c r="D26" s="179"/>
      <c r="E26" s="180"/>
      <c r="F26" s="180"/>
      <c r="G26" s="180"/>
      <c r="H26" s="180"/>
      <c r="I26" s="30"/>
      <c r="J26" s="30"/>
      <c r="K26" s="30"/>
    </row>
    <row r="27" spans="1:11" x14ac:dyDescent="0.25">
      <c r="A27" s="30"/>
      <c r="B27" s="30"/>
      <c r="C27" s="179"/>
      <c r="D27" s="179"/>
      <c r="E27" s="180"/>
      <c r="F27" s="180"/>
      <c r="G27" s="180"/>
      <c r="H27" s="180"/>
      <c r="I27" s="30"/>
      <c r="J27" s="30"/>
      <c r="K27" s="30"/>
    </row>
    <row r="28" spans="1:11" x14ac:dyDescent="0.25">
      <c r="A28" s="30"/>
      <c r="B28" s="30"/>
      <c r="C28" s="179"/>
      <c r="D28" s="179"/>
      <c r="E28" s="180"/>
      <c r="F28" s="180"/>
      <c r="G28" s="180"/>
      <c r="H28" s="180"/>
      <c r="I28" s="30"/>
      <c r="J28" s="30"/>
      <c r="K28" s="30"/>
    </row>
    <row r="29" spans="1:11" x14ac:dyDescent="0.25">
      <c r="A29" s="30"/>
      <c r="B29" s="30"/>
      <c r="C29" s="179"/>
      <c r="D29" s="180"/>
      <c r="E29" s="180"/>
      <c r="F29" s="180"/>
      <c r="G29" s="180"/>
      <c r="H29" s="180"/>
      <c r="I29" s="30"/>
      <c r="J29" s="30"/>
      <c r="K29" s="30"/>
    </row>
    <row r="30" spans="1:11" x14ac:dyDescent="0.25">
      <c r="A30" s="30"/>
      <c r="B30" s="30"/>
      <c r="C30" s="30"/>
      <c r="D30" s="30"/>
      <c r="E30" s="30"/>
      <c r="F30" s="30"/>
      <c r="G30" s="30"/>
      <c r="H30" s="30"/>
      <c r="I30" s="30"/>
      <c r="J30" s="30"/>
      <c r="K30" s="30"/>
    </row>
    <row r="31" spans="1:11" x14ac:dyDescent="0.25">
      <c r="A31" s="30"/>
      <c r="B31" s="30"/>
      <c r="C31" s="30"/>
      <c r="D31" s="30"/>
      <c r="E31" s="30"/>
      <c r="F31" s="30"/>
      <c r="G31" s="30"/>
      <c r="H31" s="30"/>
      <c r="I31" s="30"/>
      <c r="J31" s="30"/>
      <c r="K31" s="30"/>
    </row>
    <row r="32" spans="1:11" x14ac:dyDescent="0.25">
      <c r="A32" s="30"/>
      <c r="B32" s="30"/>
      <c r="C32" s="30"/>
      <c r="D32" s="30"/>
      <c r="E32" s="30"/>
      <c r="F32" s="30"/>
      <c r="G32" s="30"/>
      <c r="H32" s="30"/>
      <c r="I32" s="30"/>
      <c r="J32" s="30"/>
      <c r="K32" s="30"/>
    </row>
  </sheetData>
  <sheetProtection algorithmName="SHA-512" hashValue="ZjUpQojXdgUI4Y/Se1cGtQQo9KDT8/FX0gI3IqkQDL/ETSDz746rVDKVsIrXSF5O+H4yqKmLARwn3TanZsY9dg==" saltValue="/IdMOFOe3Wpd7clKldQqlw==" spinCount="100000" sheet="1" selectLockedCells="1" selectUnlockedCells="1"/>
  <phoneticPr fontId="1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004BA-C725-432A-A0AD-69BD86FE1E2B}">
  <sheetPr>
    <tabColor rgb="FFFFFF00"/>
  </sheetPr>
  <dimension ref="A1:BC119"/>
  <sheetViews>
    <sheetView tabSelected="1" zoomScaleNormal="100" workbookViewId="0">
      <selection activeCell="E25" sqref="E25"/>
    </sheetView>
  </sheetViews>
  <sheetFormatPr defaultColWidth="0" defaultRowHeight="12" zeroHeight="1" x14ac:dyDescent="0.2"/>
  <cols>
    <col min="1" max="1" width="1.42578125" style="1" customWidth="1"/>
    <col min="2" max="2" width="14" style="1" customWidth="1"/>
    <col min="3" max="3" width="13.28515625" style="1" customWidth="1"/>
    <col min="4" max="4" width="9.28515625" style="2" bestFit="1" customWidth="1"/>
    <col min="5" max="5" width="9.42578125" style="3" bestFit="1" customWidth="1"/>
    <col min="6" max="6" width="7.140625" style="18" customWidth="1"/>
    <col min="7" max="7" width="0.7109375" style="1" customWidth="1"/>
    <col min="8" max="9" width="8.5703125" style="1" bestFit="1" customWidth="1"/>
    <col min="10" max="10" width="9.28515625" style="18" bestFit="1" customWidth="1"/>
    <col min="11" max="11" width="0.7109375" style="1" customWidth="1"/>
    <col min="12" max="12" width="10.140625" style="1" customWidth="1"/>
    <col min="13" max="13" width="9.85546875" style="1" customWidth="1"/>
    <col min="14" max="14" width="9.28515625" style="1" bestFit="1" customWidth="1"/>
    <col min="15" max="15" width="0.85546875" style="1" customWidth="1"/>
    <col min="16" max="16" width="9.7109375" style="1" bestFit="1" customWidth="1"/>
    <col min="17" max="17" width="8.140625" style="1" customWidth="1"/>
    <col min="18" max="18" width="10.5703125" style="1" customWidth="1"/>
    <col min="19" max="19" width="3.140625" style="198" customWidth="1"/>
    <col min="20" max="35" width="6.5703125" style="198" hidden="1" customWidth="1"/>
    <col min="36" max="55" width="8.85546875" style="198" hidden="1" customWidth="1"/>
    <col min="56" max="16384" width="8.85546875" style="1" hidden="1"/>
  </cols>
  <sheetData>
    <row r="1" spans="2:32" x14ac:dyDescent="0.2"/>
    <row r="2" spans="2:32" ht="6.95" customHeight="1" thickBot="1" x14ac:dyDescent="0.55000000000000004">
      <c r="R2" s="73"/>
    </row>
    <row r="3" spans="2:32" ht="6.6" customHeight="1" x14ac:dyDescent="0.5">
      <c r="E3" s="1"/>
      <c r="J3" s="241" t="s">
        <v>69</v>
      </c>
      <c r="K3" s="242"/>
      <c r="L3" s="242"/>
      <c r="M3" s="242"/>
      <c r="N3" s="243"/>
      <c r="R3" s="73"/>
    </row>
    <row r="4" spans="2:32" ht="0.95" customHeight="1" x14ac:dyDescent="0.5">
      <c r="J4" s="244"/>
      <c r="K4" s="245"/>
      <c r="L4" s="245"/>
      <c r="M4" s="245"/>
      <c r="N4" s="246"/>
      <c r="R4" s="73"/>
    </row>
    <row r="5" spans="2:32" ht="15.6" customHeight="1" x14ac:dyDescent="0.5">
      <c r="J5" s="244"/>
      <c r="K5" s="245"/>
      <c r="L5" s="245"/>
      <c r="M5" s="245"/>
      <c r="N5" s="246"/>
      <c r="R5" s="73"/>
    </row>
    <row r="6" spans="2:32" ht="12" customHeight="1" x14ac:dyDescent="0.5">
      <c r="J6" s="244"/>
      <c r="K6" s="245"/>
      <c r="L6" s="245"/>
      <c r="M6" s="245"/>
      <c r="N6" s="246"/>
      <c r="R6" s="73"/>
    </row>
    <row r="7" spans="2:32" ht="12" customHeight="1" x14ac:dyDescent="0.5">
      <c r="J7" s="244"/>
      <c r="K7" s="245"/>
      <c r="L7" s="245"/>
      <c r="M7" s="245"/>
      <c r="N7" s="246"/>
      <c r="R7" s="73"/>
    </row>
    <row r="8" spans="2:32" ht="20.25" thickBot="1" x14ac:dyDescent="0.25">
      <c r="J8" s="247"/>
      <c r="K8" s="248"/>
      <c r="L8" s="248"/>
      <c r="M8" s="248"/>
      <c r="N8" s="249"/>
      <c r="O8" s="57"/>
      <c r="P8" s="57"/>
      <c r="Q8" s="57"/>
      <c r="R8" s="57"/>
    </row>
    <row r="9" spans="2:32" ht="12" customHeight="1" x14ac:dyDescent="0.2">
      <c r="M9" s="57"/>
      <c r="N9" s="57"/>
      <c r="O9" s="57"/>
      <c r="P9" s="57"/>
      <c r="Q9" s="57"/>
      <c r="R9" s="57"/>
    </row>
    <row r="10" spans="2:32" ht="12" customHeight="1" x14ac:dyDescent="0.2">
      <c r="B10" s="250" t="s">
        <v>70</v>
      </c>
      <c r="C10" s="250"/>
      <c r="D10" s="250"/>
      <c r="E10" s="250"/>
      <c r="F10" s="250"/>
      <c r="G10" s="250"/>
      <c r="H10" s="250"/>
      <c r="I10" s="250"/>
      <c r="J10" s="250"/>
      <c r="K10" s="250"/>
      <c r="L10" s="250"/>
      <c r="M10" s="250"/>
      <c r="N10" s="250"/>
      <c r="O10" s="250"/>
      <c r="P10" s="250"/>
      <c r="Q10" s="250"/>
      <c r="R10" s="250"/>
    </row>
    <row r="11" spans="2:32" ht="3.95" customHeight="1" x14ac:dyDescent="0.2">
      <c r="B11" s="250"/>
      <c r="C11" s="250"/>
      <c r="D11" s="250"/>
      <c r="E11" s="250"/>
      <c r="F11" s="250"/>
      <c r="G11" s="250"/>
      <c r="H11" s="250"/>
      <c r="I11" s="250"/>
      <c r="J11" s="250"/>
      <c r="K11" s="250"/>
      <c r="L11" s="250"/>
      <c r="M11" s="250"/>
      <c r="N11" s="250"/>
      <c r="O11" s="250"/>
      <c r="P11" s="250"/>
      <c r="Q11" s="250"/>
      <c r="R11" s="250"/>
    </row>
    <row r="12" spans="2:32" ht="12.75" thickBot="1" x14ac:dyDescent="0.25"/>
    <row r="13" spans="2:32" ht="16.5" customHeight="1" thickBot="1" x14ac:dyDescent="0.35">
      <c r="B13" s="14" t="s">
        <v>72</v>
      </c>
      <c r="C13" s="255"/>
      <c r="D13" s="256"/>
      <c r="E13" s="256"/>
      <c r="F13" s="257"/>
      <c r="J13" s="230" t="s">
        <v>1</v>
      </c>
      <c r="K13" s="230"/>
      <c r="L13" s="230"/>
      <c r="M13" s="251"/>
      <c r="N13" s="252"/>
    </row>
    <row r="14" spans="2:32" ht="16.5" customHeight="1" thickBot="1" x14ac:dyDescent="0.35">
      <c r="B14" s="14" t="s">
        <v>73</v>
      </c>
      <c r="C14" s="255"/>
      <c r="D14" s="256"/>
      <c r="E14" s="256"/>
      <c r="F14" s="257"/>
      <c r="G14" s="50"/>
      <c r="H14" s="74"/>
      <c r="I14" s="74"/>
      <c r="J14" s="230" t="s">
        <v>168</v>
      </c>
      <c r="K14" s="230"/>
      <c r="L14" s="230"/>
      <c r="M14" s="253">
        <v>45313</v>
      </c>
      <c r="N14" s="254"/>
      <c r="O14" s="77"/>
      <c r="P14" s="258" t="s">
        <v>169</v>
      </c>
      <c r="Q14" s="258"/>
      <c r="R14" s="258"/>
    </row>
    <row r="15" spans="2:32" ht="18" customHeight="1" thickBot="1" x14ac:dyDescent="0.35">
      <c r="B15" s="14" t="s">
        <v>0</v>
      </c>
      <c r="C15" s="282" t="s">
        <v>207</v>
      </c>
      <c r="D15" s="283"/>
      <c r="E15" s="286" t="s">
        <v>206</v>
      </c>
      <c r="F15" s="287"/>
      <c r="G15" s="287"/>
      <c r="H15" s="287"/>
      <c r="I15" s="287"/>
      <c r="J15" s="230" t="s">
        <v>167</v>
      </c>
      <c r="K15" s="230"/>
      <c r="L15" s="230"/>
      <c r="M15" s="275"/>
      <c r="N15" s="276"/>
      <c r="O15" s="77"/>
      <c r="P15" s="77"/>
      <c r="Q15" s="77"/>
      <c r="R15" s="77"/>
      <c r="AE15" s="270"/>
      <c r="AF15" s="270"/>
    </row>
    <row r="16" spans="2:32" ht="18" customHeight="1" thickBot="1" x14ac:dyDescent="0.25">
      <c r="B16" s="14" t="s">
        <v>74</v>
      </c>
      <c r="C16" s="272"/>
      <c r="D16" s="273"/>
      <c r="E16" s="273"/>
      <c r="F16" s="274"/>
      <c r="I16" s="5"/>
      <c r="J16" s="230" t="s">
        <v>170</v>
      </c>
      <c r="K16" s="230"/>
      <c r="L16" s="230"/>
      <c r="M16" s="277"/>
      <c r="N16" s="278"/>
      <c r="O16" s="278"/>
      <c r="P16" s="278"/>
      <c r="Q16" s="278"/>
      <c r="R16" s="279"/>
    </row>
    <row r="17" spans="2:55" ht="18" customHeight="1" thickBot="1" x14ac:dyDescent="0.35">
      <c r="B17" s="175" t="s">
        <v>205</v>
      </c>
      <c r="C17" s="284" t="s">
        <v>513</v>
      </c>
      <c r="D17" s="285"/>
      <c r="E17" s="175"/>
      <c r="F17" s="175"/>
      <c r="G17" s="175"/>
      <c r="I17" s="5"/>
      <c r="J17" s="175"/>
      <c r="K17" s="175"/>
      <c r="L17" s="175"/>
      <c r="M17" s="175"/>
      <c r="N17" s="175"/>
      <c r="O17" s="175"/>
      <c r="P17" s="175"/>
      <c r="Q17" s="175"/>
      <c r="R17" s="175"/>
    </row>
    <row r="18" spans="2:55" x14ac:dyDescent="0.2">
      <c r="C18" s="115"/>
      <c r="D18" s="1"/>
      <c r="E18" s="115"/>
      <c r="F18" s="115"/>
      <c r="G18" s="115"/>
      <c r="H18" s="115"/>
      <c r="I18" s="115"/>
      <c r="J18" s="115"/>
      <c r="K18" s="115"/>
      <c r="L18" s="115"/>
      <c r="M18" s="115"/>
      <c r="N18" s="115"/>
      <c r="O18" s="115"/>
      <c r="P18" s="115"/>
      <c r="Q18" s="115"/>
      <c r="R18" s="115"/>
    </row>
    <row r="19" spans="2:55" ht="5.0999999999999996" customHeight="1" x14ac:dyDescent="0.25">
      <c r="C19" s="15"/>
      <c r="D19" s="280"/>
      <c r="E19" s="280"/>
      <c r="F19" s="280"/>
      <c r="G19" s="280"/>
      <c r="H19" s="280"/>
      <c r="L19" s="271"/>
      <c r="M19" s="271"/>
      <c r="N19" s="281"/>
      <c r="O19" s="281"/>
      <c r="P19" s="281"/>
      <c r="Q19" s="281"/>
      <c r="R19" s="281"/>
    </row>
    <row r="20" spans="2:55" ht="5.0999999999999996" customHeight="1" thickBot="1" x14ac:dyDescent="0.25"/>
    <row r="21" spans="2:55" ht="25.5" customHeight="1" x14ac:dyDescent="0.2">
      <c r="B21" s="293" t="s">
        <v>2</v>
      </c>
      <c r="C21" s="222" t="s">
        <v>3</v>
      </c>
      <c r="D21" s="289" t="s">
        <v>4</v>
      </c>
      <c r="E21" s="289"/>
      <c r="F21" s="290"/>
      <c r="G21" s="53"/>
      <c r="H21" s="293" t="s">
        <v>65</v>
      </c>
      <c r="I21" s="222"/>
      <c r="J21" s="223"/>
      <c r="K21" s="53"/>
      <c r="L21" s="293" t="s">
        <v>66</v>
      </c>
      <c r="M21" s="222"/>
      <c r="N21" s="223"/>
      <c r="O21" s="53"/>
      <c r="P21" s="62" t="s">
        <v>5</v>
      </c>
      <c r="Q21" s="222" t="s">
        <v>179</v>
      </c>
      <c r="R21" s="223"/>
    </row>
    <row r="22" spans="2:55" ht="24" x14ac:dyDescent="0.2">
      <c r="B22" s="294"/>
      <c r="C22" s="295"/>
      <c r="D22" s="7" t="s">
        <v>6</v>
      </c>
      <c r="E22" s="8" t="s">
        <v>7</v>
      </c>
      <c r="F22" s="63" t="s">
        <v>10</v>
      </c>
      <c r="G22" s="53"/>
      <c r="H22" s="65" t="s">
        <v>6</v>
      </c>
      <c r="I22" s="9" t="s">
        <v>7</v>
      </c>
      <c r="J22" s="63" t="s">
        <v>10</v>
      </c>
      <c r="K22" s="53"/>
      <c r="L22" s="294" t="s">
        <v>8</v>
      </c>
      <c r="M22" s="295"/>
      <c r="N22" s="63" t="s">
        <v>10</v>
      </c>
      <c r="O22" s="53"/>
      <c r="P22" s="65" t="s">
        <v>9</v>
      </c>
      <c r="Q22" s="9" t="s">
        <v>176</v>
      </c>
      <c r="R22" s="63" t="s">
        <v>177</v>
      </c>
    </row>
    <row r="23" spans="2:55" x14ac:dyDescent="0.2">
      <c r="B23" s="240" t="s">
        <v>60</v>
      </c>
      <c r="C23" s="240"/>
      <c r="D23" s="69" t="s">
        <v>61</v>
      </c>
      <c r="E23" s="70" t="s">
        <v>62</v>
      </c>
      <c r="F23" s="68"/>
      <c r="G23" s="68"/>
      <c r="H23" s="71" t="s">
        <v>63</v>
      </c>
      <c r="I23" s="71" t="s">
        <v>64</v>
      </c>
      <c r="J23" s="68"/>
      <c r="K23" s="68"/>
      <c r="L23" s="71" t="s">
        <v>67</v>
      </c>
      <c r="M23" s="71" t="s">
        <v>68</v>
      </c>
      <c r="N23" s="68"/>
      <c r="O23" s="68"/>
      <c r="P23" s="68"/>
      <c r="Q23" s="68"/>
      <c r="R23" s="68"/>
    </row>
    <row r="24" spans="2:55" ht="15.75" x14ac:dyDescent="0.25">
      <c r="B24" s="64">
        <f>M14</f>
        <v>45313</v>
      </c>
      <c r="C24" s="10" t="s">
        <v>11</v>
      </c>
      <c r="D24" s="88"/>
      <c r="E24" s="88"/>
      <c r="F24" s="93">
        <f>ROUND(IF(COUNT(D24:E24)=2,MOD(E24-D24,1)*24,0),2)</f>
        <v>0</v>
      </c>
      <c r="G24" s="52"/>
      <c r="H24" s="88"/>
      <c r="I24" s="88"/>
      <c r="J24" s="93">
        <f>ROUND(IF(COUNT(H24:I24)=2,MOD(I24-H24,1)*24,0),2)</f>
        <v>0</v>
      </c>
      <c r="K24" s="52"/>
      <c r="L24" s="88"/>
      <c r="M24" s="88"/>
      <c r="N24" s="93">
        <f>ROUND(IF(COUNT(L24:M24)=2,MOD(M24-L24,1)*24,0),2)</f>
        <v>0</v>
      </c>
      <c r="O24" s="52"/>
      <c r="P24" s="93">
        <f>(F24-J24-N24)</f>
        <v>0</v>
      </c>
      <c r="Q24" s="94">
        <f>Dates!M9</f>
        <v>32.700000000000003</v>
      </c>
      <c r="R24" s="94">
        <f>Dates!O9</f>
        <v>0</v>
      </c>
      <c r="T24" s="199"/>
      <c r="U24" s="199"/>
      <c r="X24" s="199"/>
    </row>
    <row r="25" spans="2:55" ht="15.75" x14ac:dyDescent="0.25">
      <c r="B25" s="64">
        <f>B24+1</f>
        <v>45314</v>
      </c>
      <c r="C25" s="10" t="s">
        <v>12</v>
      </c>
      <c r="D25" s="88"/>
      <c r="E25" s="88"/>
      <c r="F25" s="93">
        <f t="shared" ref="F25:F38" si="0">ROUND(IF(COUNT(D25:E25)=2,MOD(E25-D25,1)*24,0),2)</f>
        <v>0</v>
      </c>
      <c r="G25" s="52"/>
      <c r="H25" s="88"/>
      <c r="I25" s="88"/>
      <c r="J25" s="93">
        <f t="shared" ref="J25:J38" si="1">ROUND(IF(COUNT(H25:I25)=2,MOD(I25-H25,1)*24,0),2)</f>
        <v>0</v>
      </c>
      <c r="K25" s="52"/>
      <c r="L25" s="88"/>
      <c r="M25" s="88"/>
      <c r="N25" s="93">
        <f t="shared" ref="N25:N30" si="2">ROUND(IF(COUNT(L25:M25)=2,MOD(M25-L25,1)*24,0),2)</f>
        <v>0</v>
      </c>
      <c r="O25" s="52"/>
      <c r="P25" s="93">
        <f t="shared" ref="P25:P30" si="3">(F25-J25-N25)</f>
        <v>0</v>
      </c>
      <c r="Q25" s="94">
        <f>Dates!M10</f>
        <v>32.700000000000003</v>
      </c>
      <c r="R25" s="94">
        <f>Dates!O10</f>
        <v>0</v>
      </c>
      <c r="T25" s="199"/>
      <c r="U25" s="199"/>
    </row>
    <row r="26" spans="2:55" ht="15.75" x14ac:dyDescent="0.25">
      <c r="B26" s="64">
        <f t="shared" ref="B26:B30" si="4">B25+1</f>
        <v>45315</v>
      </c>
      <c r="C26" s="10" t="s">
        <v>13</v>
      </c>
      <c r="D26" s="88"/>
      <c r="E26" s="88"/>
      <c r="F26" s="93">
        <f t="shared" si="0"/>
        <v>0</v>
      </c>
      <c r="G26" s="52"/>
      <c r="H26" s="88"/>
      <c r="I26" s="88"/>
      <c r="J26" s="93">
        <f t="shared" si="1"/>
        <v>0</v>
      </c>
      <c r="K26" s="52"/>
      <c r="L26" s="88"/>
      <c r="M26" s="88"/>
      <c r="N26" s="93">
        <f t="shared" si="2"/>
        <v>0</v>
      </c>
      <c r="O26" s="52"/>
      <c r="P26" s="93">
        <f t="shared" si="3"/>
        <v>0</v>
      </c>
      <c r="Q26" s="94">
        <f>Dates!M11</f>
        <v>32.700000000000003</v>
      </c>
      <c r="R26" s="94">
        <f>Dates!O11</f>
        <v>0</v>
      </c>
      <c r="T26" s="199"/>
      <c r="U26" s="199"/>
    </row>
    <row r="27" spans="2:55" ht="15.75" x14ac:dyDescent="0.25">
      <c r="B27" s="64">
        <f t="shared" si="4"/>
        <v>45316</v>
      </c>
      <c r="C27" s="10" t="s">
        <v>14</v>
      </c>
      <c r="D27" s="88"/>
      <c r="E27" s="88"/>
      <c r="F27" s="93">
        <f t="shared" si="0"/>
        <v>0</v>
      </c>
      <c r="G27" s="52"/>
      <c r="H27" s="88"/>
      <c r="I27" s="88"/>
      <c r="J27" s="93">
        <f t="shared" si="1"/>
        <v>0</v>
      </c>
      <c r="K27" s="52"/>
      <c r="L27" s="88"/>
      <c r="M27" s="88"/>
      <c r="N27" s="93">
        <f t="shared" si="2"/>
        <v>0</v>
      </c>
      <c r="O27" s="52"/>
      <c r="P27" s="93">
        <f t="shared" si="3"/>
        <v>0</v>
      </c>
      <c r="Q27" s="94">
        <f>Dates!M12</f>
        <v>32.700000000000003</v>
      </c>
      <c r="R27" s="94">
        <f>Dates!O12</f>
        <v>0</v>
      </c>
      <c r="T27" s="199"/>
      <c r="U27" s="199"/>
    </row>
    <row r="28" spans="2:55" ht="15.75" x14ac:dyDescent="0.25">
      <c r="B28" s="64">
        <f t="shared" si="4"/>
        <v>45317</v>
      </c>
      <c r="C28" s="10" t="s">
        <v>15</v>
      </c>
      <c r="D28" s="88"/>
      <c r="E28" s="88"/>
      <c r="F28" s="93">
        <f t="shared" si="0"/>
        <v>0</v>
      </c>
      <c r="G28" s="52"/>
      <c r="H28" s="88"/>
      <c r="I28" s="88"/>
      <c r="J28" s="93">
        <f t="shared" si="1"/>
        <v>0</v>
      </c>
      <c r="K28" s="52"/>
      <c r="L28" s="88"/>
      <c r="M28" s="88"/>
      <c r="N28" s="93">
        <f t="shared" si="2"/>
        <v>0</v>
      </c>
      <c r="O28" s="52"/>
      <c r="P28" s="93">
        <f t="shared" si="3"/>
        <v>0</v>
      </c>
      <c r="Q28" s="94">
        <f>Dates!M13</f>
        <v>32.700000000000003</v>
      </c>
      <c r="R28" s="94">
        <f>Dates!O13</f>
        <v>0</v>
      </c>
      <c r="T28" s="199"/>
      <c r="U28" s="199"/>
    </row>
    <row r="29" spans="2:55" ht="15.75" x14ac:dyDescent="0.25">
      <c r="B29" s="64">
        <f t="shared" si="4"/>
        <v>45318</v>
      </c>
      <c r="C29" s="10" t="s">
        <v>16</v>
      </c>
      <c r="D29" s="88"/>
      <c r="E29" s="88"/>
      <c r="F29" s="93">
        <f t="shared" si="0"/>
        <v>0</v>
      </c>
      <c r="G29" s="52"/>
      <c r="H29" s="88"/>
      <c r="I29" s="88"/>
      <c r="J29" s="93">
        <f t="shared" si="1"/>
        <v>0</v>
      </c>
      <c r="K29" s="52"/>
      <c r="L29" s="88"/>
      <c r="M29" s="88"/>
      <c r="N29" s="93">
        <f t="shared" si="2"/>
        <v>0</v>
      </c>
      <c r="O29" s="52"/>
      <c r="P29" s="93">
        <f t="shared" si="3"/>
        <v>0</v>
      </c>
      <c r="Q29" s="94">
        <f>Dates!M14</f>
        <v>32.700000000000003</v>
      </c>
      <c r="R29" s="94">
        <f>Dates!O14</f>
        <v>0</v>
      </c>
      <c r="T29" s="199"/>
      <c r="U29" s="199"/>
    </row>
    <row r="30" spans="2:55" ht="15.75" x14ac:dyDescent="0.25">
      <c r="B30" s="64">
        <f t="shared" si="4"/>
        <v>45319</v>
      </c>
      <c r="C30" s="10" t="s">
        <v>17</v>
      </c>
      <c r="D30" s="88"/>
      <c r="E30" s="88"/>
      <c r="F30" s="93">
        <f t="shared" si="0"/>
        <v>0</v>
      </c>
      <c r="G30" s="52"/>
      <c r="H30" s="88"/>
      <c r="I30" s="88"/>
      <c r="J30" s="93">
        <f t="shared" si="1"/>
        <v>0</v>
      </c>
      <c r="K30" s="52"/>
      <c r="L30" s="88"/>
      <c r="M30" s="88"/>
      <c r="N30" s="93">
        <f t="shared" si="2"/>
        <v>0</v>
      </c>
      <c r="O30" s="52"/>
      <c r="P30" s="93">
        <f t="shared" si="3"/>
        <v>0</v>
      </c>
      <c r="Q30" s="94">
        <f>Dates!M15</f>
        <v>32.700000000000003</v>
      </c>
      <c r="R30" s="94">
        <f>Dates!O15</f>
        <v>0</v>
      </c>
      <c r="T30" s="199"/>
      <c r="U30" s="199"/>
    </row>
    <row r="31" spans="2:55" s="6" customFormat="1" ht="15.75" x14ac:dyDescent="0.25">
      <c r="B31" s="58">
        <f>B30</f>
        <v>45319</v>
      </c>
      <c r="C31" s="291"/>
      <c r="D31" s="291"/>
      <c r="E31" s="291"/>
      <c r="F31" s="66"/>
      <c r="G31" s="54"/>
      <c r="H31" s="72"/>
      <c r="I31" s="72"/>
      <c r="J31" s="66"/>
      <c r="K31" s="54"/>
      <c r="L31" s="260" t="s">
        <v>57</v>
      </c>
      <c r="M31" s="260"/>
      <c r="N31" s="260"/>
      <c r="O31" s="54"/>
      <c r="P31" s="96">
        <f>SUM(P24:P30)</f>
        <v>0</v>
      </c>
      <c r="Q31" s="67"/>
      <c r="R31" s="95">
        <f>Dates!O16</f>
        <v>0</v>
      </c>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row>
    <row r="32" spans="2:55" ht="15.75" x14ac:dyDescent="0.25">
      <c r="B32" s="64">
        <f>B31+1</f>
        <v>45320</v>
      </c>
      <c r="C32" s="10" t="s">
        <v>11</v>
      </c>
      <c r="D32" s="88"/>
      <c r="E32" s="88"/>
      <c r="F32" s="93">
        <f>ROUND(IF(COUNT(D32:E32)=2,MOD(E32-D32,1)*24,0),2)</f>
        <v>0</v>
      </c>
      <c r="G32" s="52"/>
      <c r="H32" s="88"/>
      <c r="I32" s="88"/>
      <c r="J32" s="93">
        <f t="shared" si="1"/>
        <v>0</v>
      </c>
      <c r="K32" s="52"/>
      <c r="L32" s="88"/>
      <c r="M32" s="88"/>
      <c r="N32" s="93">
        <f>ROUND(IF(COUNT(L32:M32)=2,MOD(M32-L32,1)*24,0),2)</f>
        <v>0</v>
      </c>
      <c r="O32" s="52"/>
      <c r="P32" s="93">
        <f>(F32-J32-N32)</f>
        <v>0</v>
      </c>
      <c r="Q32" s="94">
        <f>Dates!M17</f>
        <v>32.700000000000003</v>
      </c>
      <c r="R32" s="94">
        <f>Dates!O17</f>
        <v>0</v>
      </c>
    </row>
    <row r="33" spans="2:55" ht="15.75" x14ac:dyDescent="0.25">
      <c r="B33" s="64">
        <f t="shared" ref="B33:B38" si="5">B32+1</f>
        <v>45321</v>
      </c>
      <c r="C33" s="10" t="s">
        <v>12</v>
      </c>
      <c r="D33" s="88"/>
      <c r="E33" s="88"/>
      <c r="F33" s="93">
        <f t="shared" si="0"/>
        <v>0</v>
      </c>
      <c r="G33" s="52"/>
      <c r="H33" s="88"/>
      <c r="I33" s="88"/>
      <c r="J33" s="93">
        <f t="shared" si="1"/>
        <v>0</v>
      </c>
      <c r="K33" s="52"/>
      <c r="L33" s="88"/>
      <c r="M33" s="88"/>
      <c r="N33" s="93">
        <f t="shared" ref="N33:N38" si="6">ROUND(IF(COUNT(L33:M33)=2,MOD(M33-L33,1)*24,0),2)</f>
        <v>0</v>
      </c>
      <c r="O33" s="52"/>
      <c r="P33" s="93">
        <f t="shared" ref="P33:P38" si="7">(F33-J33-N33)</f>
        <v>0</v>
      </c>
      <c r="Q33" s="94">
        <f>Dates!M18</f>
        <v>32.700000000000003</v>
      </c>
      <c r="R33" s="94">
        <f>Dates!O18</f>
        <v>0</v>
      </c>
    </row>
    <row r="34" spans="2:55" ht="15.75" x14ac:dyDescent="0.25">
      <c r="B34" s="64">
        <f t="shared" si="5"/>
        <v>45322</v>
      </c>
      <c r="C34" s="10" t="s">
        <v>13</v>
      </c>
      <c r="D34" s="88"/>
      <c r="E34" s="88"/>
      <c r="F34" s="93">
        <f t="shared" si="0"/>
        <v>0</v>
      </c>
      <c r="G34" s="52"/>
      <c r="H34" s="88"/>
      <c r="I34" s="88"/>
      <c r="J34" s="93">
        <f t="shared" si="1"/>
        <v>0</v>
      </c>
      <c r="K34" s="52"/>
      <c r="L34" s="88"/>
      <c r="M34" s="88"/>
      <c r="N34" s="93">
        <f t="shared" si="6"/>
        <v>0</v>
      </c>
      <c r="O34" s="52"/>
      <c r="P34" s="93">
        <f t="shared" si="7"/>
        <v>0</v>
      </c>
      <c r="Q34" s="94">
        <f>Dates!M19</f>
        <v>32.700000000000003</v>
      </c>
      <c r="R34" s="94">
        <f>Dates!O19</f>
        <v>0</v>
      </c>
    </row>
    <row r="35" spans="2:55" ht="15.75" x14ac:dyDescent="0.25">
      <c r="B35" s="64">
        <f t="shared" si="5"/>
        <v>45323</v>
      </c>
      <c r="C35" s="10" t="s">
        <v>14</v>
      </c>
      <c r="D35" s="88"/>
      <c r="E35" s="88"/>
      <c r="F35" s="93">
        <f t="shared" si="0"/>
        <v>0</v>
      </c>
      <c r="G35" s="52"/>
      <c r="H35" s="88"/>
      <c r="I35" s="88"/>
      <c r="J35" s="93">
        <f t="shared" si="1"/>
        <v>0</v>
      </c>
      <c r="K35" s="52"/>
      <c r="L35" s="88"/>
      <c r="M35" s="88"/>
      <c r="N35" s="93">
        <f t="shared" si="6"/>
        <v>0</v>
      </c>
      <c r="O35" s="52"/>
      <c r="P35" s="93">
        <f t="shared" si="7"/>
        <v>0</v>
      </c>
      <c r="Q35" s="94">
        <f>Dates!M20</f>
        <v>32.700000000000003</v>
      </c>
      <c r="R35" s="94">
        <f>Dates!O20</f>
        <v>0</v>
      </c>
    </row>
    <row r="36" spans="2:55" ht="15.75" x14ac:dyDescent="0.25">
      <c r="B36" s="64">
        <f t="shared" si="5"/>
        <v>45324</v>
      </c>
      <c r="C36" s="10" t="s">
        <v>15</v>
      </c>
      <c r="D36" s="88"/>
      <c r="E36" s="88"/>
      <c r="F36" s="93">
        <f t="shared" si="0"/>
        <v>0</v>
      </c>
      <c r="G36" s="52"/>
      <c r="H36" s="88"/>
      <c r="I36" s="88"/>
      <c r="J36" s="93">
        <f t="shared" si="1"/>
        <v>0</v>
      </c>
      <c r="K36" s="52"/>
      <c r="L36" s="88"/>
      <c r="M36" s="88"/>
      <c r="N36" s="93">
        <f t="shared" si="6"/>
        <v>0</v>
      </c>
      <c r="O36" s="52"/>
      <c r="P36" s="93">
        <f t="shared" si="7"/>
        <v>0</v>
      </c>
      <c r="Q36" s="94">
        <f>Dates!M21</f>
        <v>32.700000000000003</v>
      </c>
      <c r="R36" s="94">
        <f>Dates!O21</f>
        <v>0</v>
      </c>
    </row>
    <row r="37" spans="2:55" ht="15.75" x14ac:dyDescent="0.25">
      <c r="B37" s="64">
        <f t="shared" si="5"/>
        <v>45325</v>
      </c>
      <c r="C37" s="10" t="s">
        <v>16</v>
      </c>
      <c r="D37" s="88"/>
      <c r="E37" s="88"/>
      <c r="F37" s="93">
        <f t="shared" si="0"/>
        <v>0</v>
      </c>
      <c r="G37" s="52"/>
      <c r="H37" s="88"/>
      <c r="I37" s="88"/>
      <c r="J37" s="93">
        <f t="shared" si="1"/>
        <v>0</v>
      </c>
      <c r="K37" s="52"/>
      <c r="L37" s="88"/>
      <c r="M37" s="88"/>
      <c r="N37" s="93">
        <f t="shared" si="6"/>
        <v>0</v>
      </c>
      <c r="O37" s="52"/>
      <c r="P37" s="93">
        <f t="shared" si="7"/>
        <v>0</v>
      </c>
      <c r="Q37" s="94">
        <f>Dates!M22</f>
        <v>32.700000000000003</v>
      </c>
      <c r="R37" s="94">
        <f>Dates!O22</f>
        <v>0</v>
      </c>
    </row>
    <row r="38" spans="2:55" ht="15.75" x14ac:dyDescent="0.25">
      <c r="B38" s="64">
        <f t="shared" si="5"/>
        <v>45326</v>
      </c>
      <c r="C38" s="10" t="s">
        <v>17</v>
      </c>
      <c r="D38" s="88"/>
      <c r="E38" s="88"/>
      <c r="F38" s="93">
        <f t="shared" si="0"/>
        <v>0</v>
      </c>
      <c r="G38" s="52"/>
      <c r="H38" s="88"/>
      <c r="I38" s="88"/>
      <c r="J38" s="93">
        <f t="shared" si="1"/>
        <v>0</v>
      </c>
      <c r="K38" s="52"/>
      <c r="L38" s="88"/>
      <c r="M38" s="88"/>
      <c r="N38" s="93">
        <f t="shared" si="6"/>
        <v>0</v>
      </c>
      <c r="O38" s="52"/>
      <c r="P38" s="93">
        <f t="shared" si="7"/>
        <v>0</v>
      </c>
      <c r="Q38" s="94">
        <f>Dates!M23</f>
        <v>32.700000000000003</v>
      </c>
      <c r="R38" s="94">
        <f>Dates!O23</f>
        <v>0</v>
      </c>
    </row>
    <row r="39" spans="2:55" s="6" customFormat="1" ht="15.75" x14ac:dyDescent="0.25">
      <c r="B39" s="44"/>
      <c r="C39" s="292"/>
      <c r="D39" s="292"/>
      <c r="E39" s="292"/>
      <c r="F39" s="60"/>
      <c r="G39" s="45"/>
      <c r="H39" s="46"/>
      <c r="I39" s="46"/>
      <c r="J39" s="60"/>
      <c r="K39" s="45"/>
      <c r="L39" s="261" t="s">
        <v>58</v>
      </c>
      <c r="M39" s="261"/>
      <c r="N39" s="261"/>
      <c r="O39" s="45"/>
      <c r="P39" s="96">
        <f>SUM(P32:P38)</f>
        <v>0</v>
      </c>
      <c r="Q39" s="67"/>
      <c r="R39" s="95">
        <f>Dates!O24</f>
        <v>0</v>
      </c>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row>
    <row r="40" spans="2:55" s="6" customFormat="1" ht="25.5" customHeight="1" x14ac:dyDescent="0.25">
      <c r="B40" s="44"/>
      <c r="C40" s="47"/>
      <c r="D40" s="47"/>
      <c r="E40" s="47"/>
      <c r="F40" s="60"/>
      <c r="G40" s="45"/>
      <c r="H40" s="46"/>
      <c r="I40" s="46"/>
      <c r="J40" s="60"/>
      <c r="K40" s="45"/>
      <c r="L40" s="46"/>
      <c r="M40" s="288" t="s">
        <v>178</v>
      </c>
      <c r="N40" s="288"/>
      <c r="O40" s="45"/>
      <c r="P40" s="96">
        <f>Dates!N25</f>
        <v>0</v>
      </c>
      <c r="Q40" s="59"/>
      <c r="R40" s="97">
        <f>Dates!O25</f>
        <v>0</v>
      </c>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row>
    <row r="41" spans="2:55" s="6" customFormat="1" ht="25.5" customHeight="1" x14ac:dyDescent="0.25">
      <c r="B41" s="44"/>
      <c r="C41" s="47"/>
      <c r="D41" s="47"/>
      <c r="E41" s="47"/>
      <c r="F41" s="60"/>
      <c r="G41" s="45"/>
      <c r="H41" s="46"/>
      <c r="I41" s="46"/>
      <c r="J41" s="60"/>
      <c r="K41" s="45"/>
      <c r="L41" s="46"/>
      <c r="M41" s="78"/>
      <c r="N41" s="78"/>
      <c r="O41" s="45"/>
      <c r="P41" s="96"/>
      <c r="Q41" s="59"/>
      <c r="R41" s="97"/>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row>
    <row r="42" spans="2:55" s="6" customFormat="1" ht="15.75" x14ac:dyDescent="0.25">
      <c r="B42" s="44"/>
      <c r="C42" s="47"/>
      <c r="D42" s="47"/>
      <c r="E42" s="47"/>
      <c r="F42" s="60"/>
      <c r="G42" s="45"/>
      <c r="H42" s="46"/>
      <c r="I42" s="46"/>
      <c r="J42" s="60"/>
      <c r="K42" s="45"/>
      <c r="L42" s="46"/>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row>
    <row r="43" spans="2:55" s="6" customFormat="1" ht="15.75" x14ac:dyDescent="0.25">
      <c r="B43" s="44"/>
      <c r="C43" s="210"/>
      <c r="D43" s="210"/>
      <c r="E43" s="210"/>
      <c r="F43" s="60"/>
      <c r="G43" s="45"/>
      <c r="H43" s="46"/>
      <c r="I43" s="46"/>
      <c r="J43" s="60"/>
      <c r="K43" s="45"/>
      <c r="L43" s="46"/>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row>
    <row r="44" spans="2:55" s="6" customFormat="1" ht="12" customHeight="1" x14ac:dyDescent="0.2">
      <c r="B44" s="303" t="s">
        <v>574</v>
      </c>
      <c r="C44" s="303"/>
      <c r="D44" s="303"/>
      <c r="E44" s="303"/>
      <c r="F44" s="303"/>
      <c r="G44" s="303"/>
      <c r="H44" s="303"/>
      <c r="I44" s="303"/>
      <c r="J44" s="303"/>
      <c r="K44" s="303"/>
      <c r="L44" s="303"/>
      <c r="M44" s="303"/>
      <c r="N44" s="303"/>
      <c r="O44" s="303"/>
      <c r="P44" s="303"/>
      <c r="Q44" s="303"/>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row>
    <row r="45" spans="2:55" s="6" customFormat="1" ht="23.1" customHeight="1" x14ac:dyDescent="0.2">
      <c r="B45" s="304" t="s">
        <v>509</v>
      </c>
      <c r="C45" s="305"/>
      <c r="D45" s="306"/>
      <c r="E45" s="211" t="s">
        <v>573</v>
      </c>
      <c r="F45" s="310" t="s">
        <v>510</v>
      </c>
      <c r="G45" s="311"/>
      <c r="H45" s="311"/>
      <c r="I45" s="311"/>
      <c r="J45" s="311"/>
      <c r="K45" s="311"/>
      <c r="L45" s="311"/>
      <c r="M45" s="311"/>
      <c r="N45" s="311"/>
      <c r="O45" s="311"/>
      <c r="P45" s="311"/>
      <c r="Q45" s="312"/>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row>
    <row r="46" spans="2:55" s="6" customFormat="1" x14ac:dyDescent="0.2">
      <c r="B46" s="307"/>
      <c r="C46" s="308"/>
      <c r="D46" s="309"/>
      <c r="E46" s="211">
        <f>P40</f>
        <v>0</v>
      </c>
      <c r="F46" s="313"/>
      <c r="G46" s="314"/>
      <c r="H46" s="314"/>
      <c r="I46" s="314"/>
      <c r="J46" s="314"/>
      <c r="K46" s="314"/>
      <c r="L46" s="314"/>
      <c r="M46" s="314"/>
      <c r="N46" s="314"/>
      <c r="O46" s="314"/>
      <c r="P46" s="314"/>
      <c r="Q46" s="315"/>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row>
    <row r="47" spans="2:55" s="6" customFormat="1" ht="15.75" x14ac:dyDescent="0.2">
      <c r="B47" s="298"/>
      <c r="C47" s="299"/>
      <c r="D47" s="299"/>
      <c r="E47" s="116"/>
      <c r="F47" s="300" t="e">
        <f>VLOOKUP(B47,'Chart of Account'!$1:$1048576,10,FALSE)</f>
        <v>#N/A</v>
      </c>
      <c r="G47" s="301"/>
      <c r="H47" s="301"/>
      <c r="I47" s="301"/>
      <c r="J47" s="301"/>
      <c r="K47" s="301"/>
      <c r="L47" s="301"/>
      <c r="M47" s="301"/>
      <c r="N47" s="301"/>
      <c r="O47" s="301"/>
      <c r="P47" s="301"/>
      <c r="Q47" s="302"/>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row>
    <row r="48" spans="2:55" s="6" customFormat="1" ht="15.75" x14ac:dyDescent="0.2">
      <c r="B48" s="298"/>
      <c r="C48" s="299"/>
      <c r="D48" s="299"/>
      <c r="E48" s="116"/>
      <c r="F48" s="300" t="e">
        <f>VLOOKUP(B48,'Chart of Account'!$1:$1048576,10,FALSE)</f>
        <v>#N/A</v>
      </c>
      <c r="G48" s="301"/>
      <c r="H48" s="301"/>
      <c r="I48" s="301"/>
      <c r="J48" s="301"/>
      <c r="K48" s="301"/>
      <c r="L48" s="301"/>
      <c r="M48" s="301"/>
      <c r="N48" s="301"/>
      <c r="O48" s="301"/>
      <c r="P48" s="301"/>
      <c r="Q48" s="302"/>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row>
    <row r="49" spans="2:55" s="6" customFormat="1" ht="15.75" x14ac:dyDescent="0.2">
      <c r="B49" s="298"/>
      <c r="C49" s="299"/>
      <c r="D49" s="299"/>
      <c r="E49" s="116"/>
      <c r="F49" s="300" t="e">
        <f>VLOOKUP(B49,'Chart of Account'!$1:$1048576,10,FALSE)</f>
        <v>#N/A</v>
      </c>
      <c r="G49" s="301"/>
      <c r="H49" s="301"/>
      <c r="I49" s="301"/>
      <c r="J49" s="301"/>
      <c r="K49" s="301"/>
      <c r="L49" s="301"/>
      <c r="M49" s="301"/>
      <c r="N49" s="301"/>
      <c r="O49" s="301"/>
      <c r="P49" s="301"/>
      <c r="Q49" s="302"/>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row>
    <row r="50" spans="2:55" s="6" customFormat="1" ht="15.75" x14ac:dyDescent="0.2">
      <c r="B50" s="298"/>
      <c r="C50" s="299"/>
      <c r="D50" s="299"/>
      <c r="E50" s="116"/>
      <c r="F50" s="300" t="e">
        <f>VLOOKUP(B50,'Chart of Account'!$1:$1048576,10,FALSE)</f>
        <v>#N/A</v>
      </c>
      <c r="G50" s="301"/>
      <c r="H50" s="301"/>
      <c r="I50" s="301"/>
      <c r="J50" s="301"/>
      <c r="K50" s="301"/>
      <c r="L50" s="301"/>
      <c r="M50" s="301"/>
      <c r="N50" s="301"/>
      <c r="O50" s="301"/>
      <c r="P50" s="301"/>
      <c r="Q50" s="302"/>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row>
    <row r="51" spans="2:55" s="6" customFormat="1" ht="15.75" x14ac:dyDescent="0.25">
      <c r="B51" s="44"/>
      <c r="C51" s="210"/>
      <c r="D51" s="210"/>
      <c r="E51" s="210">
        <f>SUM(E47:E50)</f>
        <v>0</v>
      </c>
      <c r="F51" s="316" t="str">
        <f>IF(E51=E46," ","Please check the hours you have entered. Note that the hours will need to equal the total hours worked for the fortnight.")</f>
        <v xml:space="preserve"> </v>
      </c>
      <c r="G51" s="316"/>
      <c r="H51" s="316"/>
      <c r="I51" s="316"/>
      <c r="J51" s="316"/>
      <c r="K51" s="316"/>
      <c r="L51" s="316"/>
      <c r="M51" s="316"/>
      <c r="N51" s="316"/>
      <c r="O51" s="316"/>
      <c r="P51" s="316"/>
      <c r="Q51" s="316"/>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row>
    <row r="52" spans="2:55" s="6" customFormat="1" ht="15.75" x14ac:dyDescent="0.25">
      <c r="B52" s="44"/>
      <c r="C52" s="210"/>
      <c r="D52" s="210"/>
      <c r="E52" s="210"/>
      <c r="F52" s="60"/>
      <c r="G52" s="45"/>
      <c r="H52" s="46"/>
      <c r="I52" s="46"/>
      <c r="J52" s="60"/>
      <c r="K52" s="45"/>
      <c r="L52" s="46"/>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row>
    <row r="53" spans="2:55" ht="12.75" x14ac:dyDescent="0.2">
      <c r="B53" s="269" t="s">
        <v>171</v>
      </c>
      <c r="C53" s="269"/>
      <c r="D53" s="269"/>
      <c r="E53" s="269"/>
      <c r="F53" s="269"/>
      <c r="G53" s="269"/>
      <c r="H53" s="269"/>
      <c r="I53" s="269"/>
      <c r="J53" s="269"/>
      <c r="K53" s="269"/>
      <c r="L53" s="269"/>
      <c r="M53" s="269"/>
      <c r="N53" s="269"/>
      <c r="O53" s="269"/>
      <c r="P53" s="269"/>
      <c r="Q53" s="269"/>
      <c r="R53" s="269"/>
    </row>
    <row r="54" spans="2:55" x14ac:dyDescent="0.2">
      <c r="T54" s="202"/>
    </row>
    <row r="55" spans="2:55" s="6" customFormat="1" ht="18" customHeight="1" x14ac:dyDescent="0.2">
      <c r="D55" s="265"/>
      <c r="E55" s="265"/>
      <c r="F55" s="265"/>
      <c r="G55" s="265"/>
      <c r="H55" s="265"/>
      <c r="J55" s="61"/>
      <c r="S55" s="200"/>
      <c r="T55" s="203"/>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row>
    <row r="56" spans="2:55" ht="12.6" customHeight="1" thickBot="1" x14ac:dyDescent="0.25">
      <c r="B56" s="230" t="s">
        <v>188</v>
      </c>
      <c r="C56" s="230"/>
      <c r="D56" s="266"/>
      <c r="E56" s="266"/>
      <c r="F56" s="266"/>
      <c r="G56" s="266"/>
      <c r="H56" s="266"/>
      <c r="J56" s="11" t="s">
        <v>56</v>
      </c>
      <c r="K56" s="11"/>
      <c r="L56" s="89"/>
      <c r="N56" s="11" t="s">
        <v>187</v>
      </c>
      <c r="O56" s="87"/>
      <c r="P56" s="229"/>
      <c r="Q56" s="229"/>
      <c r="T56" s="202"/>
    </row>
    <row r="57" spans="2:55" ht="8.1" customHeight="1" x14ac:dyDescent="0.2">
      <c r="B57" s="181"/>
      <c r="C57" s="181"/>
      <c r="D57" s="187"/>
      <c r="E57" s="187"/>
      <c r="F57" s="187"/>
      <c r="G57" s="187"/>
      <c r="H57" s="187"/>
      <c r="J57" s="11"/>
      <c r="K57" s="11"/>
      <c r="L57" s="188"/>
      <c r="N57" s="11"/>
      <c r="O57" s="87"/>
      <c r="P57" s="189"/>
      <c r="Q57" s="189"/>
      <c r="T57" s="202"/>
    </row>
    <row r="58" spans="2:55" ht="21.6" customHeight="1" x14ac:dyDescent="0.2">
      <c r="B58" s="230" t="s">
        <v>525</v>
      </c>
      <c r="C58" s="230"/>
      <c r="D58" s="230"/>
      <c r="E58" s="296" t="str">
        <f>IF(T58=TRUE,"I hereby confirm that the information I have provided is true and correct.","The electronic approval box can be used if you would like to approve the timesheet via this method.")</f>
        <v>The electronic approval box can be used if you would like to approve the timesheet via this method.</v>
      </c>
      <c r="F58" s="296"/>
      <c r="G58" s="296"/>
      <c r="H58" s="296"/>
      <c r="I58" s="296"/>
      <c r="J58" s="296"/>
      <c r="K58" s="296"/>
      <c r="L58" s="296"/>
      <c r="M58" s="296"/>
      <c r="N58" s="181"/>
      <c r="O58" s="181"/>
      <c r="P58" s="181"/>
      <c r="Q58" s="181"/>
      <c r="T58" s="190" t="b">
        <v>0</v>
      </c>
    </row>
    <row r="59" spans="2:55" ht="12" customHeight="1" x14ac:dyDescent="0.2">
      <c r="B59" s="14"/>
      <c r="C59" s="14"/>
      <c r="D59" s="49"/>
      <c r="E59" s="49"/>
      <c r="F59" s="49"/>
      <c r="G59" s="49"/>
      <c r="H59" s="49"/>
      <c r="J59" s="11"/>
      <c r="K59" s="11"/>
      <c r="L59" s="178"/>
      <c r="M59" s="178"/>
      <c r="N59" s="178"/>
      <c r="O59" s="178"/>
      <c r="P59" s="178"/>
      <c r="Q59" s="178"/>
      <c r="T59" s="202"/>
    </row>
    <row r="60" spans="2:55" ht="16.5" customHeight="1" x14ac:dyDescent="0.2">
      <c r="B60" s="14"/>
      <c r="C60" s="14"/>
      <c r="D60" s="267"/>
      <c r="E60" s="267"/>
      <c r="F60" s="267"/>
      <c r="G60" s="267"/>
      <c r="H60" s="267"/>
      <c r="T60" s="202"/>
    </row>
    <row r="61" spans="2:55" ht="12.6" customHeight="1" thickBot="1" x14ac:dyDescent="0.25">
      <c r="B61" s="230" t="s">
        <v>189</v>
      </c>
      <c r="C61" s="230"/>
      <c r="D61" s="268"/>
      <c r="E61" s="268"/>
      <c r="F61" s="268"/>
      <c r="G61" s="268"/>
      <c r="H61" s="268"/>
      <c r="J61" s="11" t="s">
        <v>56</v>
      </c>
      <c r="K61" s="11"/>
      <c r="L61" s="90"/>
      <c r="N61" s="11" t="s">
        <v>187</v>
      </c>
      <c r="O61" s="87"/>
      <c r="P61" s="229"/>
      <c r="Q61" s="229"/>
      <c r="T61" s="202"/>
    </row>
    <row r="62" spans="2:55" ht="12.6" customHeight="1" x14ac:dyDescent="0.2">
      <c r="B62" s="178"/>
      <c r="C62" s="178"/>
      <c r="D62" s="178"/>
      <c r="E62" s="178"/>
      <c r="F62" s="178"/>
      <c r="G62" s="178"/>
      <c r="H62" s="178"/>
      <c r="J62" s="11"/>
      <c r="K62" s="11"/>
      <c r="L62" s="178"/>
      <c r="M62" s="178"/>
      <c r="N62" s="178"/>
      <c r="O62" s="178"/>
      <c r="P62" s="178"/>
      <c r="Q62" s="178"/>
      <c r="T62" s="202"/>
    </row>
    <row r="63" spans="2:55" ht="12.6" customHeight="1" x14ac:dyDescent="0.2">
      <c r="B63" s="14"/>
      <c r="C63" s="14"/>
      <c r="D63" s="49"/>
      <c r="E63" s="49"/>
      <c r="F63" s="49"/>
      <c r="G63" s="49"/>
      <c r="H63" s="49"/>
      <c r="I63" s="197" t="s">
        <v>530</v>
      </c>
      <c r="J63" s="4"/>
      <c r="K63" s="4"/>
      <c r="L63" s="87"/>
      <c r="M63" s="12"/>
      <c r="N63" s="4"/>
      <c r="O63" s="87"/>
      <c r="P63" s="55"/>
      <c r="Q63" s="55"/>
      <c r="T63" s="202"/>
    </row>
    <row r="64" spans="2:55" ht="12.6" customHeight="1" thickBot="1" x14ac:dyDescent="0.25">
      <c r="B64" s="230" t="s">
        <v>528</v>
      </c>
      <c r="C64" s="230"/>
      <c r="D64" s="231"/>
      <c r="E64" s="231"/>
      <c r="F64" s="231"/>
      <c r="G64" s="231"/>
      <c r="H64" s="231"/>
      <c r="J64" s="296" t="str">
        <f>IF(T64=TRUE," I hereby confirm that the information provided is true and correct."," The electronic approval box can be used if you would like to approve the timesheet via this method. ")</f>
        <v xml:space="preserve"> The electronic approval box can be used if you would like to approve the timesheet via this method. </v>
      </c>
      <c r="K64" s="296"/>
      <c r="L64" s="296"/>
      <c r="M64" s="296"/>
      <c r="N64" s="296"/>
      <c r="O64" s="296"/>
      <c r="P64" s="296"/>
      <c r="Q64" s="296"/>
      <c r="R64" s="296"/>
      <c r="T64" s="190" t="b">
        <v>0</v>
      </c>
    </row>
    <row r="65" spans="2:55" ht="12.6" customHeight="1" x14ac:dyDescent="0.2">
      <c r="B65" s="14"/>
      <c r="C65" s="14"/>
      <c r="D65" s="49"/>
      <c r="E65" s="49"/>
      <c r="F65" s="49"/>
      <c r="G65" s="49"/>
      <c r="H65" s="49"/>
      <c r="J65" s="13"/>
      <c r="K65" s="13"/>
      <c r="L65" s="56"/>
      <c r="M65" s="55"/>
      <c r="N65" s="55"/>
      <c r="O65" s="55"/>
      <c r="P65" s="55"/>
      <c r="Q65" s="12"/>
      <c r="T65" s="202"/>
    </row>
    <row r="66" spans="2:55" ht="12.6" customHeight="1" x14ac:dyDescent="0.2">
      <c r="B66" s="297" t="s">
        <v>527</v>
      </c>
      <c r="C66" s="297"/>
      <c r="D66" s="193"/>
      <c r="E66" s="193"/>
      <c r="F66" s="193"/>
      <c r="G66" s="193"/>
      <c r="H66" s="193"/>
      <c r="J66" s="13"/>
      <c r="K66" s="13"/>
      <c r="L66" s="194"/>
      <c r="M66" s="192"/>
      <c r="N66" s="192"/>
      <c r="O66" s="192"/>
      <c r="P66" s="192"/>
      <c r="Q66" s="12"/>
      <c r="T66" s="202"/>
    </row>
    <row r="67" spans="2:55" ht="16.5" customHeight="1" x14ac:dyDescent="0.2">
      <c r="B67" s="191"/>
      <c r="C67" s="191"/>
      <c r="D67" s="267"/>
      <c r="E67" s="267"/>
      <c r="F67" s="267"/>
      <c r="G67" s="267"/>
      <c r="H67" s="267"/>
      <c r="J67" s="11"/>
      <c r="K67" s="11"/>
      <c r="L67" s="87"/>
      <c r="N67" s="11"/>
      <c r="O67" s="87"/>
      <c r="P67" s="192"/>
      <c r="Q67" s="192"/>
      <c r="T67" s="202"/>
    </row>
    <row r="68" spans="2:55" ht="12.6" customHeight="1" thickBot="1" x14ac:dyDescent="0.25">
      <c r="B68" s="230" t="s">
        <v>526</v>
      </c>
      <c r="C68" s="230"/>
      <c r="D68" s="268"/>
      <c r="E68" s="268"/>
      <c r="F68" s="268"/>
      <c r="G68" s="268"/>
      <c r="H68" s="268"/>
      <c r="J68" s="11" t="s">
        <v>56</v>
      </c>
      <c r="K68" s="11"/>
      <c r="L68" s="90"/>
      <c r="N68" s="11" t="s">
        <v>187</v>
      </c>
      <c r="O68" s="87"/>
      <c r="P68" s="229"/>
      <c r="Q68" s="229"/>
      <c r="T68" s="202"/>
    </row>
    <row r="69" spans="2:55" ht="12.6" customHeight="1" x14ac:dyDescent="0.2">
      <c r="B69" s="191"/>
      <c r="C69" s="191"/>
      <c r="D69" s="191"/>
      <c r="E69" s="191"/>
      <c r="F69" s="191"/>
      <c r="G69" s="191"/>
      <c r="H69" s="191"/>
      <c r="J69" s="11"/>
      <c r="K69" s="11"/>
      <c r="L69" s="191"/>
      <c r="M69" s="191"/>
      <c r="N69" s="191"/>
      <c r="O69" s="191"/>
      <c r="P69" s="191"/>
      <c r="Q69" s="191"/>
      <c r="T69" s="202"/>
    </row>
    <row r="70" spans="2:55" ht="12.6" customHeight="1" x14ac:dyDescent="0.2">
      <c r="B70" s="191"/>
      <c r="C70" s="191"/>
      <c r="D70" s="193"/>
      <c r="E70" s="193"/>
      <c r="F70" s="193"/>
      <c r="G70" s="193"/>
      <c r="H70" s="193"/>
      <c r="I70" s="197" t="s">
        <v>530</v>
      </c>
      <c r="J70" s="4"/>
      <c r="K70" s="4"/>
      <c r="L70" s="87"/>
      <c r="M70" s="12"/>
      <c r="N70" s="4"/>
      <c r="O70" s="87"/>
      <c r="P70" s="195"/>
      <c r="Q70" s="195"/>
      <c r="T70" s="202"/>
    </row>
    <row r="71" spans="2:55" ht="12.75" thickBot="1" x14ac:dyDescent="0.25">
      <c r="B71" s="230" t="s">
        <v>529</v>
      </c>
      <c r="C71" s="230"/>
      <c r="D71" s="231"/>
      <c r="E71" s="231"/>
      <c r="F71" s="231"/>
      <c r="G71" s="231"/>
      <c r="H71" s="231"/>
      <c r="J71" s="296" t="str">
        <f>IF(T71=TRUE," I hereby confirm that the information provided is true and correct."," The electronic approval box can be used if you would like to approve the timesheet via this method. ")</f>
        <v xml:space="preserve"> The electronic approval box can be used if you would like to approve the timesheet via this method. </v>
      </c>
      <c r="K71" s="296"/>
      <c r="L71" s="296"/>
      <c r="M71" s="296"/>
      <c r="N71" s="296"/>
      <c r="O71" s="296"/>
      <c r="P71" s="296"/>
      <c r="Q71" s="296"/>
      <c r="R71" s="296"/>
      <c r="T71" s="190" t="b">
        <v>0</v>
      </c>
    </row>
    <row r="72" spans="2:55" ht="12.6" customHeight="1" x14ac:dyDescent="0.2">
      <c r="B72" s="191"/>
      <c r="C72" s="191"/>
      <c r="D72" s="193"/>
      <c r="E72" s="193"/>
      <c r="F72" s="193"/>
      <c r="G72" s="193"/>
      <c r="H72" s="193"/>
      <c r="J72" s="13"/>
      <c r="K72" s="13"/>
      <c r="L72" s="196"/>
      <c r="M72" s="195"/>
      <c r="N72" s="195"/>
      <c r="O72" s="195"/>
      <c r="P72" s="195"/>
      <c r="Q72" s="12"/>
      <c r="T72" s="202"/>
    </row>
    <row r="73" spans="2:55" ht="12.6" customHeight="1" x14ac:dyDescent="0.2">
      <c r="B73" s="191"/>
      <c r="C73" s="191"/>
      <c r="D73" s="193"/>
      <c r="E73" s="193"/>
      <c r="F73" s="193"/>
      <c r="G73" s="193"/>
      <c r="H73" s="193"/>
      <c r="J73" s="13"/>
      <c r="K73" s="13"/>
      <c r="L73" s="194"/>
      <c r="M73" s="192"/>
      <c r="N73" s="192"/>
      <c r="O73" s="192"/>
      <c r="P73" s="192"/>
      <c r="Q73" s="12"/>
      <c r="T73" s="202"/>
    </row>
    <row r="74" spans="2:55" x14ac:dyDescent="0.2">
      <c r="B74" s="232" t="s">
        <v>192</v>
      </c>
      <c r="C74" s="232"/>
      <c r="D74" s="232"/>
      <c r="E74" s="232"/>
      <c r="T74" s="202"/>
    </row>
    <row r="75" spans="2:55" ht="3.95" customHeight="1" x14ac:dyDescent="0.2">
      <c r="B75" s="79"/>
      <c r="C75" s="80"/>
      <c r="D75" s="81"/>
      <c r="E75" s="82"/>
      <c r="F75" s="83"/>
      <c r="G75" s="84"/>
      <c r="H75" s="84"/>
      <c r="I75" s="84"/>
      <c r="J75" s="83"/>
      <c r="K75" s="84"/>
      <c r="L75" s="84"/>
      <c r="M75" s="84"/>
      <c r="N75" s="84"/>
      <c r="O75" s="84"/>
      <c r="P75" s="84"/>
      <c r="Q75" s="84"/>
      <c r="R75" s="85"/>
      <c r="T75" s="202"/>
    </row>
    <row r="76" spans="2:55" s="91" customFormat="1" ht="15.75" x14ac:dyDescent="0.25">
      <c r="B76" s="233" t="s">
        <v>180</v>
      </c>
      <c r="C76" s="234"/>
      <c r="D76" s="234"/>
      <c r="E76" s="234"/>
      <c r="F76" s="234"/>
      <c r="G76" s="234"/>
      <c r="H76" s="234"/>
      <c r="I76" s="234"/>
      <c r="J76" s="234"/>
      <c r="K76" s="234"/>
      <c r="L76" s="234"/>
      <c r="M76" s="234"/>
      <c r="N76" s="234"/>
      <c r="O76" s="234"/>
      <c r="P76" s="234"/>
      <c r="Q76" s="234"/>
      <c r="R76" s="235"/>
      <c r="S76" s="201"/>
      <c r="T76" s="204"/>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row>
    <row r="77" spans="2:55" s="91" customFormat="1" ht="15.75" x14ac:dyDescent="0.25">
      <c r="B77" s="233" t="s">
        <v>193</v>
      </c>
      <c r="C77" s="234"/>
      <c r="D77" s="234"/>
      <c r="E77" s="234"/>
      <c r="F77" s="234"/>
      <c r="G77" s="234"/>
      <c r="H77" s="234"/>
      <c r="I77" s="234"/>
      <c r="J77" s="234"/>
      <c r="K77" s="234"/>
      <c r="L77" s="234"/>
      <c r="M77" s="234"/>
      <c r="N77" s="234"/>
      <c r="O77" s="234"/>
      <c r="P77" s="234"/>
      <c r="Q77" s="234"/>
      <c r="R77" s="235"/>
      <c r="S77" s="201"/>
      <c r="T77" s="204"/>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row>
    <row r="78" spans="2:55" s="91" customFormat="1" ht="15.75" x14ac:dyDescent="0.25">
      <c r="B78" s="233" t="s">
        <v>194</v>
      </c>
      <c r="C78" s="234"/>
      <c r="D78" s="234"/>
      <c r="E78" s="234"/>
      <c r="F78" s="234"/>
      <c r="G78" s="234"/>
      <c r="H78" s="234"/>
      <c r="I78" s="234"/>
      <c r="J78" s="234"/>
      <c r="K78" s="234"/>
      <c r="L78" s="234"/>
      <c r="M78" s="234"/>
      <c r="N78" s="234"/>
      <c r="O78" s="234"/>
      <c r="P78" s="234"/>
      <c r="Q78" s="234"/>
      <c r="R78" s="235"/>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row>
    <row r="79" spans="2:55" s="91" customFormat="1" ht="15.75" x14ac:dyDescent="0.25">
      <c r="B79" s="233" t="s">
        <v>181</v>
      </c>
      <c r="C79" s="234"/>
      <c r="D79" s="234"/>
      <c r="E79" s="234"/>
      <c r="F79" s="234"/>
      <c r="G79" s="234"/>
      <c r="H79" s="234"/>
      <c r="I79" s="234"/>
      <c r="J79" s="234"/>
      <c r="K79" s="234"/>
      <c r="L79" s="234"/>
      <c r="M79" s="234"/>
      <c r="N79" s="234"/>
      <c r="O79" s="234"/>
      <c r="P79" s="234"/>
      <c r="Q79" s="234"/>
      <c r="R79" s="235"/>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row>
    <row r="80" spans="2:55" s="91" customFormat="1" ht="15.75" x14ac:dyDescent="0.25">
      <c r="B80" s="233" t="s">
        <v>182</v>
      </c>
      <c r="C80" s="234"/>
      <c r="D80" s="234"/>
      <c r="E80" s="234"/>
      <c r="F80" s="234"/>
      <c r="G80" s="234"/>
      <c r="H80" s="234"/>
      <c r="I80" s="234"/>
      <c r="J80" s="234"/>
      <c r="K80" s="234"/>
      <c r="L80" s="234"/>
      <c r="M80" s="234"/>
      <c r="N80" s="234"/>
      <c r="O80" s="234"/>
      <c r="P80" s="234"/>
      <c r="Q80" s="234"/>
      <c r="R80" s="235"/>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c r="BA80" s="201"/>
      <c r="BB80" s="201"/>
      <c r="BC80" s="201"/>
    </row>
    <row r="81" spans="2:55" s="91" customFormat="1" ht="15.75" x14ac:dyDescent="0.25">
      <c r="B81" s="233" t="s">
        <v>195</v>
      </c>
      <c r="C81" s="234"/>
      <c r="D81" s="234"/>
      <c r="E81" s="234"/>
      <c r="F81" s="234"/>
      <c r="G81" s="234"/>
      <c r="H81" s="234"/>
      <c r="I81" s="234"/>
      <c r="J81" s="234"/>
      <c r="K81" s="234"/>
      <c r="L81" s="234"/>
      <c r="M81" s="234"/>
      <c r="N81" s="234"/>
      <c r="O81" s="234"/>
      <c r="P81" s="234"/>
      <c r="Q81" s="234"/>
      <c r="R81" s="235"/>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row>
    <row r="82" spans="2:55" s="91" customFormat="1" ht="15.75" x14ac:dyDescent="0.25">
      <c r="B82" s="262" t="s">
        <v>196</v>
      </c>
      <c r="C82" s="263"/>
      <c r="D82" s="263"/>
      <c r="E82" s="263"/>
      <c r="F82" s="263"/>
      <c r="G82" s="263"/>
      <c r="H82" s="263"/>
      <c r="I82" s="263"/>
      <c r="J82" s="263"/>
      <c r="K82" s="263"/>
      <c r="L82" s="263"/>
      <c r="M82" s="263"/>
      <c r="N82" s="263"/>
      <c r="O82" s="263"/>
      <c r="P82" s="263"/>
      <c r="Q82" s="263"/>
      <c r="R82" s="264"/>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c r="BA82" s="201"/>
      <c r="BB82" s="201"/>
      <c r="BC82" s="201"/>
    </row>
    <row r="83" spans="2:55" ht="5.45" customHeight="1" x14ac:dyDescent="0.25">
      <c r="B83" s="182"/>
      <c r="C83" s="183"/>
      <c r="D83" s="183"/>
      <c r="E83" s="183"/>
      <c r="F83" s="184"/>
      <c r="G83" s="183"/>
      <c r="H83" s="183"/>
      <c r="I83" s="183"/>
      <c r="J83" s="184"/>
      <c r="K83" s="183"/>
      <c r="L83" s="183"/>
      <c r="M83" s="183"/>
      <c r="N83" s="183"/>
      <c r="O83" s="183"/>
      <c r="P83" s="183"/>
      <c r="Q83" s="183"/>
      <c r="R83" s="185"/>
    </row>
    <row r="84" spans="2:55" ht="2.1" customHeight="1" x14ac:dyDescent="0.2">
      <c r="D84" s="1"/>
      <c r="E84" s="1"/>
    </row>
    <row r="85" spans="2:55" ht="5.0999999999999996" customHeight="1" x14ac:dyDescent="0.2">
      <c r="B85" s="86"/>
      <c r="C85" s="86"/>
      <c r="D85" s="1"/>
      <c r="E85" s="1"/>
    </row>
    <row r="86" spans="2:55" x14ac:dyDescent="0.2">
      <c r="B86" s="239" t="s">
        <v>18</v>
      </c>
      <c r="C86" s="239"/>
      <c r="D86" s="1"/>
      <c r="E86" s="1"/>
    </row>
    <row r="87" spans="2:55" ht="15" x14ac:dyDescent="0.25">
      <c r="B87" s="227" t="s">
        <v>19</v>
      </c>
      <c r="C87" s="228"/>
      <c r="D87" s="81"/>
      <c r="E87" s="82"/>
      <c r="F87" s="83"/>
      <c r="G87" s="84"/>
      <c r="H87" s="84"/>
      <c r="I87" s="84"/>
      <c r="J87" s="83"/>
      <c r="K87" s="84"/>
      <c r="L87" s="84"/>
      <c r="M87" s="84"/>
      <c r="N87" s="84"/>
      <c r="O87" s="84"/>
      <c r="P87" s="84"/>
      <c r="Q87" s="84"/>
      <c r="R87" s="85"/>
    </row>
    <row r="88" spans="2:55" ht="15" x14ac:dyDescent="0.25">
      <c r="B88" s="236" t="s">
        <v>183</v>
      </c>
      <c r="C88" s="237"/>
      <c r="D88" s="237"/>
      <c r="E88" s="237"/>
      <c r="F88" s="237"/>
      <c r="G88" s="237"/>
      <c r="H88" s="237"/>
      <c r="I88" s="237"/>
      <c r="J88" s="237"/>
      <c r="K88" s="237"/>
      <c r="L88" s="237"/>
      <c r="M88" s="237"/>
      <c r="N88" s="237"/>
      <c r="O88" s="237"/>
      <c r="P88" s="237"/>
      <c r="Q88" s="237"/>
      <c r="R88" s="238"/>
    </row>
    <row r="89" spans="2:55" ht="15" x14ac:dyDescent="0.25">
      <c r="B89" s="236" t="s">
        <v>184</v>
      </c>
      <c r="C89" s="237"/>
      <c r="D89" s="237"/>
      <c r="E89" s="237"/>
      <c r="F89" s="237"/>
      <c r="G89" s="237"/>
      <c r="H89" s="237"/>
      <c r="I89" s="237"/>
      <c r="J89" s="237"/>
      <c r="K89" s="237"/>
      <c r="L89" s="237"/>
      <c r="M89" s="237"/>
      <c r="N89" s="237"/>
      <c r="O89" s="237"/>
      <c r="P89" s="237"/>
      <c r="Q89" s="237"/>
      <c r="R89" s="238"/>
    </row>
    <row r="90" spans="2:55" ht="15" x14ac:dyDescent="0.25">
      <c r="B90" s="236" t="s">
        <v>185</v>
      </c>
      <c r="C90" s="237"/>
      <c r="D90" s="237"/>
      <c r="E90" s="237"/>
      <c r="F90" s="237"/>
      <c r="G90" s="237"/>
      <c r="H90" s="237"/>
      <c r="I90" s="237"/>
      <c r="J90" s="237"/>
      <c r="K90" s="237"/>
      <c r="L90" s="237"/>
      <c r="M90" s="237"/>
      <c r="N90" s="237"/>
      <c r="O90" s="237"/>
      <c r="P90" s="237"/>
      <c r="Q90" s="237"/>
      <c r="R90" s="238"/>
    </row>
    <row r="91" spans="2:55" ht="15" x14ac:dyDescent="0.25">
      <c r="B91" s="224" t="s">
        <v>186</v>
      </c>
      <c r="C91" s="225"/>
      <c r="D91" s="225"/>
      <c r="E91" s="225"/>
      <c r="F91" s="225"/>
      <c r="G91" s="225"/>
      <c r="H91" s="225"/>
      <c r="I91" s="225"/>
      <c r="J91" s="225"/>
      <c r="K91" s="225"/>
      <c r="L91" s="225"/>
      <c r="M91" s="225"/>
      <c r="N91" s="225"/>
      <c r="O91" s="225"/>
      <c r="P91" s="225"/>
      <c r="Q91" s="225"/>
      <c r="R91" s="226"/>
    </row>
    <row r="92" spans="2:55" x14ac:dyDescent="0.2">
      <c r="B92" s="4"/>
      <c r="C92" s="4"/>
      <c r="D92" s="4"/>
      <c r="E92" s="4"/>
      <c r="F92" s="56"/>
      <c r="G92" s="4"/>
      <c r="H92" s="4"/>
      <c r="I92" s="4"/>
      <c r="J92" s="56"/>
      <c r="K92" s="4"/>
      <c r="L92" s="4"/>
      <c r="M92" s="4"/>
      <c r="N92" s="4"/>
      <c r="O92" s="4"/>
      <c r="P92" s="4"/>
      <c r="Q92" s="4"/>
      <c r="R92" s="4"/>
    </row>
    <row r="93" spans="2:55" hidden="1" x14ac:dyDescent="0.2">
      <c r="B93" s="4"/>
      <c r="C93" s="4"/>
      <c r="D93" s="259"/>
      <c r="E93" s="259"/>
      <c r="F93" s="259"/>
      <c r="G93" s="259"/>
      <c r="H93" s="259"/>
      <c r="I93" s="259"/>
      <c r="J93" s="259"/>
      <c r="K93" s="259"/>
      <c r="L93" s="259"/>
    </row>
    <row r="94" spans="2:55" x14ac:dyDescent="0.2"/>
    <row r="95" spans="2:55" x14ac:dyDescent="0.2"/>
    <row r="96" spans="2:55" x14ac:dyDescent="0.2"/>
    <row r="98" spans="18:18" x14ac:dyDescent="0.2"/>
    <row r="99" spans="18:18" x14ac:dyDescent="0.2"/>
    <row r="100" spans="18:18" x14ac:dyDescent="0.2"/>
    <row r="101" spans="18:18" x14ac:dyDescent="0.2"/>
    <row r="102" spans="18:18" x14ac:dyDescent="0.2"/>
    <row r="103" spans="18:18" x14ac:dyDescent="0.2"/>
    <row r="104" spans="18:18" x14ac:dyDescent="0.2"/>
    <row r="105" spans="18:18" x14ac:dyDescent="0.2">
      <c r="R105" s="186" t="s">
        <v>235</v>
      </c>
    </row>
    <row r="106" spans="18:18" x14ac:dyDescent="0.2"/>
    <row r="107" spans="18:18" x14ac:dyDescent="0.2"/>
    <row r="108" spans="18:18" x14ac:dyDescent="0.2"/>
    <row r="109" spans="18:18" x14ac:dyDescent="0.2"/>
    <row r="110" spans="18:18" x14ac:dyDescent="0.2"/>
    <row r="111" spans="18:18" x14ac:dyDescent="0.2"/>
    <row r="113" x14ac:dyDescent="0.2"/>
    <row r="114" x14ac:dyDescent="0.2"/>
    <row r="118" x14ac:dyDescent="0.2"/>
    <row r="119" x14ac:dyDescent="0.2"/>
  </sheetData>
  <sheetProtection algorithmName="SHA-512" hashValue="pObQntRmRW3h3a2lhT0AOapHrHbrrbGonIFS86epCEFObBrDDyrgJkvf0YH/ezqQZOOue+YUZYVflvXKCzAXEQ==" saltValue="7noe71rUxlZRB5aafLlElQ==" spinCount="100000" sheet="1" scenarios="1"/>
  <dataConsolidate/>
  <mergeCells count="83">
    <mergeCell ref="B45:D46"/>
    <mergeCell ref="F45:Q46"/>
    <mergeCell ref="F51:Q51"/>
    <mergeCell ref="B48:D48"/>
    <mergeCell ref="F48:Q48"/>
    <mergeCell ref="B49:D49"/>
    <mergeCell ref="F49:Q49"/>
    <mergeCell ref="B50:D50"/>
    <mergeCell ref="F50:Q50"/>
    <mergeCell ref="B21:B22"/>
    <mergeCell ref="C21:C22"/>
    <mergeCell ref="L22:M22"/>
    <mergeCell ref="H21:J21"/>
    <mergeCell ref="J71:R71"/>
    <mergeCell ref="E58:M58"/>
    <mergeCell ref="J64:R64"/>
    <mergeCell ref="B66:C66"/>
    <mergeCell ref="D67:H68"/>
    <mergeCell ref="B68:C68"/>
    <mergeCell ref="P68:Q68"/>
    <mergeCell ref="B71:C71"/>
    <mergeCell ref="D71:H71"/>
    <mergeCell ref="B47:D47"/>
    <mergeCell ref="F47:Q47"/>
    <mergeCell ref="B44:Q44"/>
    <mergeCell ref="M40:N40"/>
    <mergeCell ref="D21:F21"/>
    <mergeCell ref="C31:E31"/>
    <mergeCell ref="C39:E39"/>
    <mergeCell ref="L21:N21"/>
    <mergeCell ref="AE15:AF15"/>
    <mergeCell ref="L19:M19"/>
    <mergeCell ref="C16:F16"/>
    <mergeCell ref="J15:L15"/>
    <mergeCell ref="J16:L16"/>
    <mergeCell ref="M15:N15"/>
    <mergeCell ref="M16:R16"/>
    <mergeCell ref="D19:H19"/>
    <mergeCell ref="N19:R19"/>
    <mergeCell ref="C15:D15"/>
    <mergeCell ref="C17:D17"/>
    <mergeCell ref="E15:I15"/>
    <mergeCell ref="D93:E93"/>
    <mergeCell ref="F93:H93"/>
    <mergeCell ref="I93:J93"/>
    <mergeCell ref="K93:L93"/>
    <mergeCell ref="L31:N31"/>
    <mergeCell ref="L39:N39"/>
    <mergeCell ref="B82:R82"/>
    <mergeCell ref="D55:H56"/>
    <mergeCell ref="D60:H61"/>
    <mergeCell ref="B79:R79"/>
    <mergeCell ref="B80:R80"/>
    <mergeCell ref="B61:C61"/>
    <mergeCell ref="B77:R77"/>
    <mergeCell ref="B81:R81"/>
    <mergeCell ref="B53:R53"/>
    <mergeCell ref="B58:D58"/>
    <mergeCell ref="J3:N8"/>
    <mergeCell ref="B10:R11"/>
    <mergeCell ref="J13:L13"/>
    <mergeCell ref="J14:L14"/>
    <mergeCell ref="M13:N13"/>
    <mergeCell ref="M14:N14"/>
    <mergeCell ref="C13:F13"/>
    <mergeCell ref="C14:F14"/>
    <mergeCell ref="P14:R14"/>
    <mergeCell ref="Q21:R21"/>
    <mergeCell ref="B91:R91"/>
    <mergeCell ref="B87:C87"/>
    <mergeCell ref="P56:Q56"/>
    <mergeCell ref="P61:Q61"/>
    <mergeCell ref="B64:C64"/>
    <mergeCell ref="D64:H64"/>
    <mergeCell ref="B74:E74"/>
    <mergeCell ref="B56:C56"/>
    <mergeCell ref="B76:R76"/>
    <mergeCell ref="B78:R78"/>
    <mergeCell ref="B88:R88"/>
    <mergeCell ref="B89:R89"/>
    <mergeCell ref="B90:R90"/>
    <mergeCell ref="B86:C86"/>
    <mergeCell ref="B23:C23"/>
  </mergeCells>
  <pageMargins left="0.25" right="0.25" top="0.75" bottom="0.75" header="0.3" footer="0.3"/>
  <pageSetup paperSize="9" scale="67" fitToWidth="0" fitToHeight="0"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3</xdr:col>
                    <xdr:colOff>400050</xdr:colOff>
                    <xdr:row>56</xdr:row>
                    <xdr:rowOff>123825</xdr:rowOff>
                  </from>
                  <to>
                    <xdr:col>4</xdr:col>
                    <xdr:colOff>85725</xdr:colOff>
                    <xdr:row>58</xdr:row>
                    <xdr:rowOff>0</xdr:rowOff>
                  </to>
                </anchor>
              </controlPr>
            </control>
          </mc:Choice>
        </mc:AlternateContent>
        <mc:AlternateContent xmlns:mc="http://schemas.openxmlformats.org/markup-compatibility/2006">
          <mc:Choice Requires="x14">
            <control shapeId="2052" r:id="rId5" name="Check Box 4">
              <controlPr locked="0" defaultSize="0" autoFill="0" autoLine="0" autoPict="0">
                <anchor moveWithCells="1">
                  <from>
                    <xdr:col>8</xdr:col>
                    <xdr:colOff>209550</xdr:colOff>
                    <xdr:row>62</xdr:row>
                    <xdr:rowOff>123825</xdr:rowOff>
                  </from>
                  <to>
                    <xdr:col>8</xdr:col>
                    <xdr:colOff>542925</xdr:colOff>
                    <xdr:row>64</xdr:row>
                    <xdr:rowOff>28575</xdr:rowOff>
                  </to>
                </anchor>
              </controlPr>
            </control>
          </mc:Choice>
        </mc:AlternateContent>
        <mc:AlternateContent xmlns:mc="http://schemas.openxmlformats.org/markup-compatibility/2006">
          <mc:Choice Requires="x14">
            <control shapeId="2055" r:id="rId6" name="Check Box 7">
              <controlPr locked="0" defaultSize="0" autoFill="0" autoLine="0" autoPict="0">
                <anchor moveWithCells="1">
                  <from>
                    <xdr:col>8</xdr:col>
                    <xdr:colOff>209550</xdr:colOff>
                    <xdr:row>69</xdr:row>
                    <xdr:rowOff>123825</xdr:rowOff>
                  </from>
                  <to>
                    <xdr:col>8</xdr:col>
                    <xdr:colOff>542925</xdr:colOff>
                    <xdr:row>71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F020944-F0F9-4255-8DD9-7FCC8E349CBA}">
          <x14:formula1>
            <xm:f>DropDown!$C$2:$C$38</xm:f>
          </x14:formula1>
          <xm:sqref>C16</xm:sqref>
        </x14:dataValidation>
        <x14:dataValidation type="list" allowBlank="1" showInputMessage="1" showErrorMessage="1" xr:uid="{92B66CB6-6695-4A53-8E7D-D02F18494748}">
          <x14:formula1>
            <xm:f>DropDown!$A$1:$A$264</xm:f>
          </x14:formula1>
          <xm:sqref>M14:N14</xm:sqref>
        </x14:dataValidation>
        <x14:dataValidation type="list" allowBlank="1" showInputMessage="1" showErrorMessage="1" xr:uid="{0DA47ED8-497A-4BCD-9569-94DB1C422E8B}">
          <x14:formula1>
            <xm:f>'VPS Casual Hourly Rates'!$A$3:$A$14</xm:f>
          </x14:formula1>
          <xm:sqref>C15:D15</xm:sqref>
        </x14:dataValidation>
        <x14:dataValidation type="list" allowBlank="1" showInputMessage="1" showErrorMessage="1" xr:uid="{8F7C18CC-AE4A-4C8C-819E-20E0CF4B0FD7}">
          <x14:formula1>
            <xm:f>DropDown!$F$2:$F$3</xm:f>
          </x14:formula1>
          <xm:sqref>C17:D17</xm:sqref>
        </x14:dataValidation>
        <x14:dataValidation type="list" allowBlank="1" showInputMessage="1" showErrorMessage="1" xr:uid="{E8409672-DC19-42CE-ABCA-9A5BA1FB6511}">
          <x14:formula1>
            <xm:f>'Chart of Account'!$A$1:$A$39</xm:f>
          </x14:formula1>
          <xm:sqref>B47:D50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82746-4BF0-4E0A-9B75-65C6A74C73F4}">
  <dimension ref="A1:F772"/>
  <sheetViews>
    <sheetView workbookViewId="0">
      <selection activeCell="F25" sqref="F25"/>
    </sheetView>
  </sheetViews>
  <sheetFormatPr defaultRowHeight="15" x14ac:dyDescent="0.25"/>
  <cols>
    <col min="1" max="1" width="10.42578125" bestFit="1" customWidth="1"/>
    <col min="3" max="3" width="43.42578125" bestFit="1" customWidth="1"/>
    <col min="6" max="6" width="10.42578125" bestFit="1" customWidth="1"/>
  </cols>
  <sheetData>
    <row r="1" spans="1:6" x14ac:dyDescent="0.25">
      <c r="A1" t="s">
        <v>59</v>
      </c>
      <c r="C1" t="s">
        <v>166</v>
      </c>
      <c r="F1" t="s">
        <v>205</v>
      </c>
    </row>
    <row r="2" spans="1:6" x14ac:dyDescent="0.25">
      <c r="A2" s="16">
        <v>44186</v>
      </c>
      <c r="C2" t="str">
        <f>CONCATENATE('Work Area'!B2, " - ",'Work Area'!A2)</f>
        <v>Finance - 116917</v>
      </c>
      <c r="F2" t="s">
        <v>513</v>
      </c>
    </row>
    <row r="3" spans="1:6" x14ac:dyDescent="0.25">
      <c r="A3" s="16">
        <v>44224</v>
      </c>
      <c r="C3" t="str">
        <f>CONCATENATE('Work Area'!B3, " - ",'Work Area'!A3)</f>
        <v>Planning Strategy and Corporate Support - 116918</v>
      </c>
      <c r="F3" t="s">
        <v>514</v>
      </c>
    </row>
    <row r="4" spans="1:6" x14ac:dyDescent="0.25">
      <c r="A4" s="16">
        <v>44200</v>
      </c>
      <c r="C4" t="str">
        <f>CONCATENATE('Work Area'!B4, " - ",'Work Area'!A4)</f>
        <v>International - 116931</v>
      </c>
    </row>
    <row r="5" spans="1:6" x14ac:dyDescent="0.25">
      <c r="A5" s="16">
        <f>A4+7</f>
        <v>44207</v>
      </c>
      <c r="C5" t="str">
        <f>CONCATENATE('Work Area'!B5, " - ",'Work Area'!A5)</f>
        <v>Communications - 116934</v>
      </c>
    </row>
    <row r="6" spans="1:6" x14ac:dyDescent="0.25">
      <c r="A6" s="16">
        <f t="shared" ref="A6:A69" si="0">A5+7</f>
        <v>44214</v>
      </c>
      <c r="C6" t="str">
        <f>CONCATENATE('Work Area'!B6, " - ",'Work Area'!A6)</f>
        <v>Legal Services Unit - 116935</v>
      </c>
    </row>
    <row r="7" spans="1:6" x14ac:dyDescent="0.25">
      <c r="A7" s="16">
        <f t="shared" si="0"/>
        <v>44221</v>
      </c>
      <c r="C7" t="str">
        <f>CONCATENATE('Work Area'!B7, " - ",'Work Area'!A7)</f>
        <v>Information Technology - 116999</v>
      </c>
    </row>
    <row r="8" spans="1:6" x14ac:dyDescent="0.25">
      <c r="A8" s="16">
        <f t="shared" si="0"/>
        <v>44228</v>
      </c>
      <c r="C8" t="str">
        <f>CONCATENATE('Work Area'!B8, " - ",'Work Area'!A8)</f>
        <v>Student Records and Results - 116922</v>
      </c>
    </row>
    <row r="9" spans="1:6" x14ac:dyDescent="0.25">
      <c r="A9" s="16">
        <f t="shared" si="0"/>
        <v>44235</v>
      </c>
      <c r="C9" t="str">
        <f>CONCATENATE('Work Area'!B9, " - ",'Work Area'!A9)</f>
        <v>Data Analysis Measurement and Report - 116928</v>
      </c>
    </row>
    <row r="10" spans="1:6" x14ac:dyDescent="0.25">
      <c r="A10" s="16">
        <f t="shared" si="0"/>
        <v>44242</v>
      </c>
      <c r="C10" t="str">
        <f>CONCATENATE('Work Area'!B10, " - ",'Work Area'!A10)</f>
        <v>Assessment Applications - 116965</v>
      </c>
    </row>
    <row r="11" spans="1:6" x14ac:dyDescent="0.25">
      <c r="A11" s="16">
        <f t="shared" si="0"/>
        <v>44249</v>
      </c>
      <c r="C11" t="str">
        <f>CONCATENATE('Work Area'!B11, " - ",'Work Area'!A11)</f>
        <v>Assessment and Reporting - 116988</v>
      </c>
    </row>
    <row r="12" spans="1:6" x14ac:dyDescent="0.25">
      <c r="A12" s="16">
        <f t="shared" si="0"/>
        <v>44256</v>
      </c>
      <c r="C12" t="str">
        <f>CONCATENATE('Work Area'!B12, " - ",'Work Area'!A12)</f>
        <v>Assessment Service - 116923</v>
      </c>
    </row>
    <row r="13" spans="1:6" x14ac:dyDescent="0.25">
      <c r="A13" s="16">
        <f t="shared" si="0"/>
        <v>44263</v>
      </c>
      <c r="C13" t="str">
        <f>CONCATENATE('Work Area'!B13, " - ",'Work Area'!A13)</f>
        <v>Assessment Operations - 116924</v>
      </c>
    </row>
    <row r="14" spans="1:6" x14ac:dyDescent="0.25">
      <c r="A14" s="16">
        <f t="shared" si="0"/>
        <v>44270</v>
      </c>
      <c r="C14" t="str">
        <f>CONCATENATE('Work Area'!B14, " - ",'Work Area'!A14)</f>
        <v>Assessment Programs Unit - 116929</v>
      </c>
    </row>
    <row r="15" spans="1:6" x14ac:dyDescent="0.25">
      <c r="A15" s="16">
        <f t="shared" si="0"/>
        <v>44277</v>
      </c>
      <c r="C15" t="str">
        <f>CONCATENATE('Work Area'!B15, " - ",'Work Area'!A15)</f>
        <v>Priority Assessment Project - 116986</v>
      </c>
    </row>
    <row r="16" spans="1:6" x14ac:dyDescent="0.25">
      <c r="A16" s="16">
        <f t="shared" si="0"/>
        <v>44284</v>
      </c>
      <c r="C16" t="str">
        <f>CONCATENATE('Work Area'!B16, " - ",'Work Area'!A16)</f>
        <v>Assessment Centre Management - 116987</v>
      </c>
    </row>
    <row r="17" spans="1:3" x14ac:dyDescent="0.25">
      <c r="A17" s="16">
        <f t="shared" si="0"/>
        <v>44291</v>
      </c>
      <c r="C17" t="str">
        <f>CONCATENATE('Work Area'!B17, " - ",'Work Area'!A17)</f>
        <v>Assessment Centre - 116989</v>
      </c>
    </row>
    <row r="18" spans="1:3" x14ac:dyDescent="0.25">
      <c r="A18" s="16">
        <f t="shared" si="0"/>
        <v>44298</v>
      </c>
      <c r="C18" t="str">
        <f>CONCATENATE('Work Area'!B18, " - ",'Work Area'!A18)</f>
        <v>Digital Assessment Services - 116990</v>
      </c>
    </row>
    <row r="19" spans="1:3" x14ac:dyDescent="0.25">
      <c r="A19" s="16">
        <f t="shared" si="0"/>
        <v>44305</v>
      </c>
      <c r="C19" t="str">
        <f>CONCATENATE('Work Area'!B19, " - ",'Work Area'!A19)</f>
        <v>Curriculum Managers - 116918</v>
      </c>
    </row>
    <row r="20" spans="1:3" x14ac:dyDescent="0.25">
      <c r="A20" s="16">
        <f t="shared" si="0"/>
        <v>44312</v>
      </c>
      <c r="C20" t="str">
        <f>CONCATENATE('Work Area'!B20, " - ",'Work Area'!A20)</f>
        <v>Languages Unit - 116941</v>
      </c>
    </row>
    <row r="21" spans="1:3" x14ac:dyDescent="0.25">
      <c r="A21" s="16">
        <f t="shared" si="0"/>
        <v>44319</v>
      </c>
      <c r="C21" t="str">
        <f>CONCATENATE('Work Area'!B21, " - ",'Work Area'!A21)</f>
        <v>VET - 116945</v>
      </c>
    </row>
    <row r="22" spans="1:3" x14ac:dyDescent="0.25">
      <c r="A22" s="16">
        <f t="shared" si="0"/>
        <v>44326</v>
      </c>
      <c r="C22" t="str">
        <f>CONCATENATE('Work Area'!B22, " - ",'Work Area'!A22)</f>
        <v>VCAL - 116946</v>
      </c>
    </row>
    <row r="23" spans="1:3" x14ac:dyDescent="0.25">
      <c r="A23" s="16">
        <f t="shared" si="0"/>
        <v>44333</v>
      </c>
      <c r="C23" t="str">
        <f>CONCATENATE('Work Area'!B23, " - ",'Work Area'!A23)</f>
        <v>VCAA-Curriculum F-10 - 116947</v>
      </c>
    </row>
    <row r="24" spans="1:3" x14ac:dyDescent="0.25">
      <c r="A24" s="16">
        <f t="shared" si="0"/>
        <v>44340</v>
      </c>
      <c r="C24" t="str">
        <f>CONCATENATE('Work Area'!B24, " - ",'Work Area'!A24)</f>
        <v>VCE Curriculum - 116948</v>
      </c>
    </row>
    <row r="25" spans="1:3" x14ac:dyDescent="0.25">
      <c r="A25" s="16">
        <f t="shared" si="0"/>
        <v>44347</v>
      </c>
      <c r="C25" t="str">
        <f>CONCATENATE('Work Area'!B25, " - ",'Work Area'!A25)</f>
        <v>Curriculum Managers - 116949</v>
      </c>
    </row>
    <row r="26" spans="1:3" x14ac:dyDescent="0.25">
      <c r="A26" s="16">
        <f t="shared" si="0"/>
        <v>44354</v>
      </c>
      <c r="C26" t="str">
        <f>CONCATENATE('Work Area'!B26, " - ",'Work Area'!A26)</f>
        <v>Early Years - 116964</v>
      </c>
    </row>
    <row r="27" spans="1:3" x14ac:dyDescent="0.25">
      <c r="A27" s="16">
        <f t="shared" si="0"/>
        <v>44361</v>
      </c>
      <c r="C27" t="str">
        <f>CONCATENATE('Work Area'!B27, " - ",'Work Area'!A27)</f>
        <v>Curriculum - 116993</v>
      </c>
    </row>
    <row r="28" spans="1:3" x14ac:dyDescent="0.25">
      <c r="A28" s="16">
        <f t="shared" si="0"/>
        <v>44368</v>
      </c>
      <c r="C28" t="str">
        <f>CONCATENATE('Work Area'!B28, " - ",'Work Area'!A28)</f>
        <v>VCE Examinations - 116998</v>
      </c>
    </row>
    <row r="29" spans="1:3" x14ac:dyDescent="0.25">
      <c r="A29" s="16">
        <f t="shared" si="0"/>
        <v>44375</v>
      </c>
      <c r="C29" t="str">
        <f>CONCATENATE('Work Area'!B29, " - ",'Work Area'!A29)</f>
        <v>Senior Sec Cert Reform - 116950</v>
      </c>
    </row>
    <row r="30" spans="1:3" x14ac:dyDescent="0.25">
      <c r="A30" s="16">
        <f t="shared" si="0"/>
        <v>44382</v>
      </c>
      <c r="C30" t="str">
        <f>CONCATENATE('Work Area'!B30, " - ",'Work Area'!A30)</f>
        <v>Executive Management - 116766</v>
      </c>
    </row>
    <row r="31" spans="1:3" x14ac:dyDescent="0.25">
      <c r="A31" s="16">
        <f t="shared" si="0"/>
        <v>44389</v>
      </c>
      <c r="C31" t="str">
        <f>CONCATENATE('Work Area'!B32, " - ",'Work Area'!A32)</f>
        <v xml:space="preserve"> - </v>
      </c>
    </row>
    <row r="32" spans="1:3" x14ac:dyDescent="0.25">
      <c r="A32" s="16">
        <f t="shared" si="0"/>
        <v>44396</v>
      </c>
      <c r="C32" t="str">
        <f>CONCATENATE('Work Area'!B33, " - ",'Work Area'!A33)</f>
        <v xml:space="preserve"> - </v>
      </c>
    </row>
    <row r="33" spans="1:3" x14ac:dyDescent="0.25">
      <c r="A33" s="16">
        <f t="shared" si="0"/>
        <v>44403</v>
      </c>
      <c r="C33" t="str">
        <f>CONCATENATE('Work Area'!B34, " - ",'Work Area'!A34)</f>
        <v xml:space="preserve"> - </v>
      </c>
    </row>
    <row r="34" spans="1:3" x14ac:dyDescent="0.25">
      <c r="A34" s="16">
        <f t="shared" si="0"/>
        <v>44410</v>
      </c>
      <c r="C34" t="str">
        <f>CONCATENATE('Work Area'!B35, " - ",'Work Area'!A35)</f>
        <v xml:space="preserve"> - </v>
      </c>
    </row>
    <row r="35" spans="1:3" x14ac:dyDescent="0.25">
      <c r="A35" s="16">
        <f t="shared" si="0"/>
        <v>44417</v>
      </c>
      <c r="C35" t="str">
        <f>CONCATENATE('Work Area'!B36, " - ",'Work Area'!A36)</f>
        <v xml:space="preserve"> - </v>
      </c>
    </row>
    <row r="36" spans="1:3" x14ac:dyDescent="0.25">
      <c r="A36" s="16">
        <f t="shared" si="0"/>
        <v>44424</v>
      </c>
      <c r="C36" t="str">
        <f>CONCATENATE('Work Area'!B37, " - ",'Work Area'!A37)</f>
        <v xml:space="preserve"> - </v>
      </c>
    </row>
    <row r="37" spans="1:3" x14ac:dyDescent="0.25">
      <c r="A37" s="16">
        <f t="shared" si="0"/>
        <v>44431</v>
      </c>
      <c r="C37" t="str">
        <f>CONCATENATE('Work Area'!B38, " - ",'Work Area'!A38)</f>
        <v xml:space="preserve"> - </v>
      </c>
    </row>
    <row r="38" spans="1:3" x14ac:dyDescent="0.25">
      <c r="A38" s="16">
        <f t="shared" si="0"/>
        <v>44438</v>
      </c>
      <c r="C38" t="str">
        <f>CONCATENATE('Work Area'!B39, " - ",'Work Area'!A39)</f>
        <v xml:space="preserve"> - </v>
      </c>
    </row>
    <row r="39" spans="1:3" x14ac:dyDescent="0.25">
      <c r="A39" s="16">
        <f t="shared" si="0"/>
        <v>44445</v>
      </c>
    </row>
    <row r="40" spans="1:3" x14ac:dyDescent="0.25">
      <c r="A40" s="16">
        <f t="shared" si="0"/>
        <v>44452</v>
      </c>
    </row>
    <row r="41" spans="1:3" x14ac:dyDescent="0.25">
      <c r="A41" s="16">
        <f t="shared" si="0"/>
        <v>44459</v>
      </c>
    </row>
    <row r="42" spans="1:3" x14ac:dyDescent="0.25">
      <c r="A42" s="16">
        <f t="shared" si="0"/>
        <v>44466</v>
      </c>
    </row>
    <row r="43" spans="1:3" x14ac:dyDescent="0.25">
      <c r="A43" s="16">
        <f t="shared" si="0"/>
        <v>44473</v>
      </c>
    </row>
    <row r="44" spans="1:3" x14ac:dyDescent="0.25">
      <c r="A44" s="16">
        <f t="shared" si="0"/>
        <v>44480</v>
      </c>
    </row>
    <row r="45" spans="1:3" x14ac:dyDescent="0.25">
      <c r="A45" s="16">
        <f t="shared" si="0"/>
        <v>44487</v>
      </c>
    </row>
    <row r="46" spans="1:3" x14ac:dyDescent="0.25">
      <c r="A46" s="16">
        <f t="shared" si="0"/>
        <v>44494</v>
      </c>
    </row>
    <row r="47" spans="1:3" x14ac:dyDescent="0.25">
      <c r="A47" s="16">
        <f t="shared" si="0"/>
        <v>44501</v>
      </c>
    </row>
    <row r="48" spans="1:3" x14ac:dyDescent="0.25">
      <c r="A48" s="16">
        <f t="shared" si="0"/>
        <v>44508</v>
      </c>
    </row>
    <row r="49" spans="1:1" x14ac:dyDescent="0.25">
      <c r="A49" s="16">
        <f t="shared" si="0"/>
        <v>44515</v>
      </c>
    </row>
    <row r="50" spans="1:1" x14ac:dyDescent="0.25">
      <c r="A50" s="16">
        <f t="shared" si="0"/>
        <v>44522</v>
      </c>
    </row>
    <row r="51" spans="1:1" x14ac:dyDescent="0.25">
      <c r="A51" s="16">
        <f t="shared" si="0"/>
        <v>44529</v>
      </c>
    </row>
    <row r="52" spans="1:1" x14ac:dyDescent="0.25">
      <c r="A52" s="16">
        <f t="shared" si="0"/>
        <v>44536</v>
      </c>
    </row>
    <row r="53" spans="1:1" x14ac:dyDescent="0.25">
      <c r="A53" s="16">
        <f t="shared" si="0"/>
        <v>44543</v>
      </c>
    </row>
    <row r="54" spans="1:1" x14ac:dyDescent="0.25">
      <c r="A54" s="16">
        <f t="shared" si="0"/>
        <v>44550</v>
      </c>
    </row>
    <row r="55" spans="1:1" x14ac:dyDescent="0.25">
      <c r="A55" s="16">
        <f t="shared" si="0"/>
        <v>44557</v>
      </c>
    </row>
    <row r="56" spans="1:1" x14ac:dyDescent="0.25">
      <c r="A56" s="16">
        <f t="shared" si="0"/>
        <v>44564</v>
      </c>
    </row>
    <row r="57" spans="1:1" x14ac:dyDescent="0.25">
      <c r="A57" s="16">
        <f t="shared" si="0"/>
        <v>44571</v>
      </c>
    </row>
    <row r="58" spans="1:1" x14ac:dyDescent="0.25">
      <c r="A58" s="16">
        <f t="shared" si="0"/>
        <v>44578</v>
      </c>
    </row>
    <row r="59" spans="1:1" x14ac:dyDescent="0.25">
      <c r="A59" s="16">
        <f t="shared" si="0"/>
        <v>44585</v>
      </c>
    </row>
    <row r="60" spans="1:1" x14ac:dyDescent="0.25">
      <c r="A60" s="16">
        <f t="shared" si="0"/>
        <v>44592</v>
      </c>
    </row>
    <row r="61" spans="1:1" x14ac:dyDescent="0.25">
      <c r="A61" s="16">
        <f t="shared" si="0"/>
        <v>44599</v>
      </c>
    </row>
    <row r="62" spans="1:1" x14ac:dyDescent="0.25">
      <c r="A62" s="16">
        <f t="shared" si="0"/>
        <v>44606</v>
      </c>
    </row>
    <row r="63" spans="1:1" x14ac:dyDescent="0.25">
      <c r="A63" s="16">
        <f t="shared" si="0"/>
        <v>44613</v>
      </c>
    </row>
    <row r="64" spans="1:1" x14ac:dyDescent="0.25">
      <c r="A64" s="16">
        <f t="shared" si="0"/>
        <v>44620</v>
      </c>
    </row>
    <row r="65" spans="1:1" x14ac:dyDescent="0.25">
      <c r="A65" s="16">
        <f t="shared" si="0"/>
        <v>44627</v>
      </c>
    </row>
    <row r="66" spans="1:1" x14ac:dyDescent="0.25">
      <c r="A66" s="16">
        <f t="shared" si="0"/>
        <v>44634</v>
      </c>
    </row>
    <row r="67" spans="1:1" x14ac:dyDescent="0.25">
      <c r="A67" s="16">
        <f t="shared" si="0"/>
        <v>44641</v>
      </c>
    </row>
    <row r="68" spans="1:1" x14ac:dyDescent="0.25">
      <c r="A68" s="16">
        <f t="shared" si="0"/>
        <v>44648</v>
      </c>
    </row>
    <row r="69" spans="1:1" x14ac:dyDescent="0.25">
      <c r="A69" s="16">
        <f t="shared" si="0"/>
        <v>44655</v>
      </c>
    </row>
    <row r="70" spans="1:1" x14ac:dyDescent="0.25">
      <c r="A70" s="16">
        <f t="shared" ref="A70:A133" si="1">A69+7</f>
        <v>44662</v>
      </c>
    </row>
    <row r="71" spans="1:1" x14ac:dyDescent="0.25">
      <c r="A71" s="16">
        <f t="shared" si="1"/>
        <v>44669</v>
      </c>
    </row>
    <row r="72" spans="1:1" x14ac:dyDescent="0.25">
      <c r="A72" s="16">
        <f t="shared" si="1"/>
        <v>44676</v>
      </c>
    </row>
    <row r="73" spans="1:1" x14ac:dyDescent="0.25">
      <c r="A73" s="16">
        <f t="shared" si="1"/>
        <v>44683</v>
      </c>
    </row>
    <row r="74" spans="1:1" x14ac:dyDescent="0.25">
      <c r="A74" s="16">
        <f t="shared" si="1"/>
        <v>44690</v>
      </c>
    </row>
    <row r="75" spans="1:1" x14ac:dyDescent="0.25">
      <c r="A75" s="16">
        <f t="shared" si="1"/>
        <v>44697</v>
      </c>
    </row>
    <row r="76" spans="1:1" x14ac:dyDescent="0.25">
      <c r="A76" s="16">
        <f t="shared" si="1"/>
        <v>44704</v>
      </c>
    </row>
    <row r="77" spans="1:1" x14ac:dyDescent="0.25">
      <c r="A77" s="16">
        <f t="shared" si="1"/>
        <v>44711</v>
      </c>
    </row>
    <row r="78" spans="1:1" x14ac:dyDescent="0.25">
      <c r="A78" s="16">
        <f t="shared" si="1"/>
        <v>44718</v>
      </c>
    </row>
    <row r="79" spans="1:1" x14ac:dyDescent="0.25">
      <c r="A79" s="16">
        <f t="shared" si="1"/>
        <v>44725</v>
      </c>
    </row>
    <row r="80" spans="1:1" x14ac:dyDescent="0.25">
      <c r="A80" s="16">
        <f t="shared" si="1"/>
        <v>44732</v>
      </c>
    </row>
    <row r="81" spans="1:1" x14ac:dyDescent="0.25">
      <c r="A81" s="16">
        <f t="shared" si="1"/>
        <v>44739</v>
      </c>
    </row>
    <row r="82" spans="1:1" x14ac:dyDescent="0.25">
      <c r="A82" s="16">
        <f t="shared" si="1"/>
        <v>44746</v>
      </c>
    </row>
    <row r="83" spans="1:1" x14ac:dyDescent="0.25">
      <c r="A83" s="16">
        <f t="shared" si="1"/>
        <v>44753</v>
      </c>
    </row>
    <row r="84" spans="1:1" x14ac:dyDescent="0.25">
      <c r="A84" s="16">
        <f t="shared" si="1"/>
        <v>44760</v>
      </c>
    </row>
    <row r="85" spans="1:1" x14ac:dyDescent="0.25">
      <c r="A85" s="16">
        <f t="shared" si="1"/>
        <v>44767</v>
      </c>
    </row>
    <row r="86" spans="1:1" x14ac:dyDescent="0.25">
      <c r="A86" s="16">
        <f t="shared" si="1"/>
        <v>44774</v>
      </c>
    </row>
    <row r="87" spans="1:1" x14ac:dyDescent="0.25">
      <c r="A87" s="16">
        <f t="shared" si="1"/>
        <v>44781</v>
      </c>
    </row>
    <row r="88" spans="1:1" x14ac:dyDescent="0.25">
      <c r="A88" s="16">
        <f t="shared" si="1"/>
        <v>44788</v>
      </c>
    </row>
    <row r="89" spans="1:1" x14ac:dyDescent="0.25">
      <c r="A89" s="16">
        <f t="shared" si="1"/>
        <v>44795</v>
      </c>
    </row>
    <row r="90" spans="1:1" x14ac:dyDescent="0.25">
      <c r="A90" s="16">
        <f t="shared" si="1"/>
        <v>44802</v>
      </c>
    </row>
    <row r="91" spans="1:1" x14ac:dyDescent="0.25">
      <c r="A91" s="16">
        <f t="shared" si="1"/>
        <v>44809</v>
      </c>
    </row>
    <row r="92" spans="1:1" x14ac:dyDescent="0.25">
      <c r="A92" s="16">
        <f t="shared" si="1"/>
        <v>44816</v>
      </c>
    </row>
    <row r="93" spans="1:1" x14ac:dyDescent="0.25">
      <c r="A93" s="16">
        <f t="shared" si="1"/>
        <v>44823</v>
      </c>
    </row>
    <row r="94" spans="1:1" x14ac:dyDescent="0.25">
      <c r="A94" s="16">
        <f t="shared" si="1"/>
        <v>44830</v>
      </c>
    </row>
    <row r="95" spans="1:1" x14ac:dyDescent="0.25">
      <c r="A95" s="16">
        <f t="shared" si="1"/>
        <v>44837</v>
      </c>
    </row>
    <row r="96" spans="1:1" x14ac:dyDescent="0.25">
      <c r="A96" s="16">
        <f t="shared" si="1"/>
        <v>44844</v>
      </c>
    </row>
    <row r="97" spans="1:1" x14ac:dyDescent="0.25">
      <c r="A97" s="16">
        <f t="shared" si="1"/>
        <v>44851</v>
      </c>
    </row>
    <row r="98" spans="1:1" x14ac:dyDescent="0.25">
      <c r="A98" s="16">
        <f t="shared" si="1"/>
        <v>44858</v>
      </c>
    </row>
    <row r="99" spans="1:1" x14ac:dyDescent="0.25">
      <c r="A99" s="16">
        <f t="shared" si="1"/>
        <v>44865</v>
      </c>
    </row>
    <row r="100" spans="1:1" x14ac:dyDescent="0.25">
      <c r="A100" s="16">
        <f t="shared" si="1"/>
        <v>44872</v>
      </c>
    </row>
    <row r="101" spans="1:1" x14ac:dyDescent="0.25">
      <c r="A101" s="16">
        <f t="shared" si="1"/>
        <v>44879</v>
      </c>
    </row>
    <row r="102" spans="1:1" x14ac:dyDescent="0.25">
      <c r="A102" s="16">
        <f t="shared" si="1"/>
        <v>44886</v>
      </c>
    </row>
    <row r="103" spans="1:1" x14ac:dyDescent="0.25">
      <c r="A103" s="16">
        <f t="shared" si="1"/>
        <v>44893</v>
      </c>
    </row>
    <row r="104" spans="1:1" x14ac:dyDescent="0.25">
      <c r="A104" s="16">
        <f t="shared" si="1"/>
        <v>44900</v>
      </c>
    </row>
    <row r="105" spans="1:1" x14ac:dyDescent="0.25">
      <c r="A105" s="16">
        <f t="shared" si="1"/>
        <v>44907</v>
      </c>
    </row>
    <row r="106" spans="1:1" x14ac:dyDescent="0.25">
      <c r="A106" s="16">
        <f t="shared" si="1"/>
        <v>44914</v>
      </c>
    </row>
    <row r="107" spans="1:1" x14ac:dyDescent="0.25">
      <c r="A107" s="16">
        <f t="shared" si="1"/>
        <v>44921</v>
      </c>
    </row>
    <row r="108" spans="1:1" x14ac:dyDescent="0.25">
      <c r="A108" s="16">
        <f t="shared" si="1"/>
        <v>44928</v>
      </c>
    </row>
    <row r="109" spans="1:1" x14ac:dyDescent="0.25">
      <c r="A109" s="16">
        <f t="shared" si="1"/>
        <v>44935</v>
      </c>
    </row>
    <row r="110" spans="1:1" x14ac:dyDescent="0.25">
      <c r="A110" s="16">
        <f t="shared" si="1"/>
        <v>44942</v>
      </c>
    </row>
    <row r="111" spans="1:1" x14ac:dyDescent="0.25">
      <c r="A111" s="16">
        <f t="shared" si="1"/>
        <v>44949</v>
      </c>
    </row>
    <row r="112" spans="1:1" x14ac:dyDescent="0.25">
      <c r="A112" s="16">
        <f t="shared" si="1"/>
        <v>44956</v>
      </c>
    </row>
    <row r="113" spans="1:1" x14ac:dyDescent="0.25">
      <c r="A113" s="16">
        <f t="shared" si="1"/>
        <v>44963</v>
      </c>
    </row>
    <row r="114" spans="1:1" x14ac:dyDescent="0.25">
      <c r="A114" s="16">
        <f t="shared" si="1"/>
        <v>44970</v>
      </c>
    </row>
    <row r="115" spans="1:1" x14ac:dyDescent="0.25">
      <c r="A115" s="16">
        <f t="shared" si="1"/>
        <v>44977</v>
      </c>
    </row>
    <row r="116" spans="1:1" x14ac:dyDescent="0.25">
      <c r="A116" s="16">
        <f t="shared" si="1"/>
        <v>44984</v>
      </c>
    </row>
    <row r="117" spans="1:1" x14ac:dyDescent="0.25">
      <c r="A117" s="16">
        <f t="shared" si="1"/>
        <v>44991</v>
      </c>
    </row>
    <row r="118" spans="1:1" x14ac:dyDescent="0.25">
      <c r="A118" s="16">
        <f t="shared" si="1"/>
        <v>44998</v>
      </c>
    </row>
    <row r="119" spans="1:1" x14ac:dyDescent="0.25">
      <c r="A119" s="16">
        <f t="shared" si="1"/>
        <v>45005</v>
      </c>
    </row>
    <row r="120" spans="1:1" x14ac:dyDescent="0.25">
      <c r="A120" s="16">
        <f t="shared" si="1"/>
        <v>45012</v>
      </c>
    </row>
    <row r="121" spans="1:1" x14ac:dyDescent="0.25">
      <c r="A121" s="16">
        <f t="shared" si="1"/>
        <v>45019</v>
      </c>
    </row>
    <row r="122" spans="1:1" x14ac:dyDescent="0.25">
      <c r="A122" s="16">
        <f t="shared" si="1"/>
        <v>45026</v>
      </c>
    </row>
    <row r="123" spans="1:1" x14ac:dyDescent="0.25">
      <c r="A123" s="16">
        <f t="shared" si="1"/>
        <v>45033</v>
      </c>
    </row>
    <row r="124" spans="1:1" x14ac:dyDescent="0.25">
      <c r="A124" s="16">
        <f t="shared" si="1"/>
        <v>45040</v>
      </c>
    </row>
    <row r="125" spans="1:1" x14ac:dyDescent="0.25">
      <c r="A125" s="16">
        <f t="shared" si="1"/>
        <v>45047</v>
      </c>
    </row>
    <row r="126" spans="1:1" x14ac:dyDescent="0.25">
      <c r="A126" s="16">
        <f t="shared" si="1"/>
        <v>45054</v>
      </c>
    </row>
    <row r="127" spans="1:1" x14ac:dyDescent="0.25">
      <c r="A127" s="16">
        <f t="shared" si="1"/>
        <v>45061</v>
      </c>
    </row>
    <row r="128" spans="1:1" x14ac:dyDescent="0.25">
      <c r="A128" s="16">
        <f t="shared" si="1"/>
        <v>45068</v>
      </c>
    </row>
    <row r="129" spans="1:1" x14ac:dyDescent="0.25">
      <c r="A129" s="16">
        <f t="shared" si="1"/>
        <v>45075</v>
      </c>
    </row>
    <row r="130" spans="1:1" x14ac:dyDescent="0.25">
      <c r="A130" s="16">
        <f t="shared" si="1"/>
        <v>45082</v>
      </c>
    </row>
    <row r="131" spans="1:1" x14ac:dyDescent="0.25">
      <c r="A131" s="16">
        <f t="shared" si="1"/>
        <v>45089</v>
      </c>
    </row>
    <row r="132" spans="1:1" x14ac:dyDescent="0.25">
      <c r="A132" s="16">
        <f t="shared" si="1"/>
        <v>45096</v>
      </c>
    </row>
    <row r="133" spans="1:1" x14ac:dyDescent="0.25">
      <c r="A133" s="16">
        <f t="shared" si="1"/>
        <v>45103</v>
      </c>
    </row>
    <row r="134" spans="1:1" x14ac:dyDescent="0.25">
      <c r="A134" s="16">
        <f t="shared" ref="A134:A197" si="2">A133+7</f>
        <v>45110</v>
      </c>
    </row>
    <row r="135" spans="1:1" x14ac:dyDescent="0.25">
      <c r="A135" s="16">
        <f t="shared" si="2"/>
        <v>45117</v>
      </c>
    </row>
    <row r="136" spans="1:1" x14ac:dyDescent="0.25">
      <c r="A136" s="16">
        <f t="shared" si="2"/>
        <v>45124</v>
      </c>
    </row>
    <row r="137" spans="1:1" x14ac:dyDescent="0.25">
      <c r="A137" s="16">
        <f t="shared" si="2"/>
        <v>45131</v>
      </c>
    </row>
    <row r="138" spans="1:1" x14ac:dyDescent="0.25">
      <c r="A138" s="16">
        <f t="shared" si="2"/>
        <v>45138</v>
      </c>
    </row>
    <row r="139" spans="1:1" x14ac:dyDescent="0.25">
      <c r="A139" s="16">
        <f t="shared" si="2"/>
        <v>45145</v>
      </c>
    </row>
    <row r="140" spans="1:1" x14ac:dyDescent="0.25">
      <c r="A140" s="16">
        <f t="shared" si="2"/>
        <v>45152</v>
      </c>
    </row>
    <row r="141" spans="1:1" x14ac:dyDescent="0.25">
      <c r="A141" s="16">
        <f t="shared" si="2"/>
        <v>45159</v>
      </c>
    </row>
    <row r="142" spans="1:1" x14ac:dyDescent="0.25">
      <c r="A142" s="16">
        <f t="shared" si="2"/>
        <v>45166</v>
      </c>
    </row>
    <row r="143" spans="1:1" x14ac:dyDescent="0.25">
      <c r="A143" s="16">
        <f t="shared" si="2"/>
        <v>45173</v>
      </c>
    </row>
    <row r="144" spans="1:1" x14ac:dyDescent="0.25">
      <c r="A144" s="16">
        <f t="shared" si="2"/>
        <v>45180</v>
      </c>
    </row>
    <row r="145" spans="1:1" x14ac:dyDescent="0.25">
      <c r="A145" s="16">
        <f t="shared" si="2"/>
        <v>45187</v>
      </c>
    </row>
    <row r="146" spans="1:1" x14ac:dyDescent="0.25">
      <c r="A146" s="16">
        <f t="shared" si="2"/>
        <v>45194</v>
      </c>
    </row>
    <row r="147" spans="1:1" x14ac:dyDescent="0.25">
      <c r="A147" s="16">
        <f t="shared" si="2"/>
        <v>45201</v>
      </c>
    </row>
    <row r="148" spans="1:1" x14ac:dyDescent="0.25">
      <c r="A148" s="16">
        <f t="shared" si="2"/>
        <v>45208</v>
      </c>
    </row>
    <row r="149" spans="1:1" x14ac:dyDescent="0.25">
      <c r="A149" s="16">
        <f t="shared" si="2"/>
        <v>45215</v>
      </c>
    </row>
    <row r="150" spans="1:1" x14ac:dyDescent="0.25">
      <c r="A150" s="16">
        <f t="shared" si="2"/>
        <v>45222</v>
      </c>
    </row>
    <row r="151" spans="1:1" x14ac:dyDescent="0.25">
      <c r="A151" s="16">
        <f t="shared" si="2"/>
        <v>45229</v>
      </c>
    </row>
    <row r="152" spans="1:1" x14ac:dyDescent="0.25">
      <c r="A152" s="16">
        <f t="shared" si="2"/>
        <v>45236</v>
      </c>
    </row>
    <row r="153" spans="1:1" x14ac:dyDescent="0.25">
      <c r="A153" s="16">
        <f t="shared" si="2"/>
        <v>45243</v>
      </c>
    </row>
    <row r="154" spans="1:1" x14ac:dyDescent="0.25">
      <c r="A154" s="16">
        <f t="shared" si="2"/>
        <v>45250</v>
      </c>
    </row>
    <row r="155" spans="1:1" x14ac:dyDescent="0.25">
      <c r="A155" s="16">
        <f t="shared" si="2"/>
        <v>45257</v>
      </c>
    </row>
    <row r="156" spans="1:1" x14ac:dyDescent="0.25">
      <c r="A156" s="16">
        <f t="shared" si="2"/>
        <v>45264</v>
      </c>
    </row>
    <row r="157" spans="1:1" x14ac:dyDescent="0.25">
      <c r="A157" s="16">
        <f t="shared" si="2"/>
        <v>45271</v>
      </c>
    </row>
    <row r="158" spans="1:1" x14ac:dyDescent="0.25">
      <c r="A158" s="16">
        <f t="shared" si="2"/>
        <v>45278</v>
      </c>
    </row>
    <row r="159" spans="1:1" x14ac:dyDescent="0.25">
      <c r="A159" s="16">
        <f t="shared" si="2"/>
        <v>45285</v>
      </c>
    </row>
    <row r="160" spans="1:1" x14ac:dyDescent="0.25">
      <c r="A160" s="16">
        <f t="shared" si="2"/>
        <v>45292</v>
      </c>
    </row>
    <row r="161" spans="1:1" x14ac:dyDescent="0.25">
      <c r="A161" s="16">
        <f t="shared" si="2"/>
        <v>45299</v>
      </c>
    </row>
    <row r="162" spans="1:1" x14ac:dyDescent="0.25">
      <c r="A162" s="16">
        <f t="shared" si="2"/>
        <v>45306</v>
      </c>
    </row>
    <row r="163" spans="1:1" x14ac:dyDescent="0.25">
      <c r="A163" s="16">
        <f t="shared" si="2"/>
        <v>45313</v>
      </c>
    </row>
    <row r="164" spans="1:1" x14ac:dyDescent="0.25">
      <c r="A164" s="16">
        <f t="shared" si="2"/>
        <v>45320</v>
      </c>
    </row>
    <row r="165" spans="1:1" x14ac:dyDescent="0.25">
      <c r="A165" s="16">
        <f t="shared" si="2"/>
        <v>45327</v>
      </c>
    </row>
    <row r="166" spans="1:1" x14ac:dyDescent="0.25">
      <c r="A166" s="16">
        <f t="shared" si="2"/>
        <v>45334</v>
      </c>
    </row>
    <row r="167" spans="1:1" x14ac:dyDescent="0.25">
      <c r="A167" s="16">
        <f t="shared" si="2"/>
        <v>45341</v>
      </c>
    </row>
    <row r="168" spans="1:1" x14ac:dyDescent="0.25">
      <c r="A168" s="16">
        <f t="shared" si="2"/>
        <v>45348</v>
      </c>
    </row>
    <row r="169" spans="1:1" x14ac:dyDescent="0.25">
      <c r="A169" s="16">
        <f t="shared" si="2"/>
        <v>45355</v>
      </c>
    </row>
    <row r="170" spans="1:1" x14ac:dyDescent="0.25">
      <c r="A170" s="16">
        <f t="shared" si="2"/>
        <v>45362</v>
      </c>
    </row>
    <row r="171" spans="1:1" x14ac:dyDescent="0.25">
      <c r="A171" s="16">
        <f t="shared" si="2"/>
        <v>45369</v>
      </c>
    </row>
    <row r="172" spans="1:1" x14ac:dyDescent="0.25">
      <c r="A172" s="16">
        <f t="shared" si="2"/>
        <v>45376</v>
      </c>
    </row>
    <row r="173" spans="1:1" x14ac:dyDescent="0.25">
      <c r="A173" s="16">
        <f t="shared" si="2"/>
        <v>45383</v>
      </c>
    </row>
    <row r="174" spans="1:1" x14ac:dyDescent="0.25">
      <c r="A174" s="16">
        <f t="shared" si="2"/>
        <v>45390</v>
      </c>
    </row>
    <row r="175" spans="1:1" x14ac:dyDescent="0.25">
      <c r="A175" s="16">
        <f t="shared" si="2"/>
        <v>45397</v>
      </c>
    </row>
    <row r="176" spans="1:1" x14ac:dyDescent="0.25">
      <c r="A176" s="16">
        <f t="shared" si="2"/>
        <v>45404</v>
      </c>
    </row>
    <row r="177" spans="1:1" x14ac:dyDescent="0.25">
      <c r="A177" s="16">
        <f t="shared" si="2"/>
        <v>45411</v>
      </c>
    </row>
    <row r="178" spans="1:1" x14ac:dyDescent="0.25">
      <c r="A178" s="16">
        <f t="shared" si="2"/>
        <v>45418</v>
      </c>
    </row>
    <row r="179" spans="1:1" x14ac:dyDescent="0.25">
      <c r="A179" s="16">
        <f t="shared" si="2"/>
        <v>45425</v>
      </c>
    </row>
    <row r="180" spans="1:1" x14ac:dyDescent="0.25">
      <c r="A180" s="16">
        <f t="shared" si="2"/>
        <v>45432</v>
      </c>
    </row>
    <row r="181" spans="1:1" x14ac:dyDescent="0.25">
      <c r="A181" s="16">
        <f t="shared" si="2"/>
        <v>45439</v>
      </c>
    </row>
    <row r="182" spans="1:1" x14ac:dyDescent="0.25">
      <c r="A182" s="16">
        <f t="shared" si="2"/>
        <v>45446</v>
      </c>
    </row>
    <row r="183" spans="1:1" x14ac:dyDescent="0.25">
      <c r="A183" s="16">
        <f t="shared" si="2"/>
        <v>45453</v>
      </c>
    </row>
    <row r="184" spans="1:1" x14ac:dyDescent="0.25">
      <c r="A184" s="16">
        <f t="shared" si="2"/>
        <v>45460</v>
      </c>
    </row>
    <row r="185" spans="1:1" x14ac:dyDescent="0.25">
      <c r="A185" s="16">
        <f t="shared" si="2"/>
        <v>45467</v>
      </c>
    </row>
    <row r="186" spans="1:1" x14ac:dyDescent="0.25">
      <c r="A186" s="16">
        <f t="shared" si="2"/>
        <v>45474</v>
      </c>
    </row>
    <row r="187" spans="1:1" x14ac:dyDescent="0.25">
      <c r="A187" s="16">
        <f t="shared" si="2"/>
        <v>45481</v>
      </c>
    </row>
    <row r="188" spans="1:1" x14ac:dyDescent="0.25">
      <c r="A188" s="16">
        <f t="shared" si="2"/>
        <v>45488</v>
      </c>
    </row>
    <row r="189" spans="1:1" x14ac:dyDescent="0.25">
      <c r="A189" s="16">
        <f t="shared" si="2"/>
        <v>45495</v>
      </c>
    </row>
    <row r="190" spans="1:1" x14ac:dyDescent="0.25">
      <c r="A190" s="16">
        <f t="shared" si="2"/>
        <v>45502</v>
      </c>
    </row>
    <row r="191" spans="1:1" x14ac:dyDescent="0.25">
      <c r="A191" s="16">
        <f t="shared" si="2"/>
        <v>45509</v>
      </c>
    </row>
    <row r="192" spans="1:1" x14ac:dyDescent="0.25">
      <c r="A192" s="16">
        <f t="shared" si="2"/>
        <v>45516</v>
      </c>
    </row>
    <row r="193" spans="1:1" x14ac:dyDescent="0.25">
      <c r="A193" s="16">
        <f t="shared" si="2"/>
        <v>45523</v>
      </c>
    </row>
    <row r="194" spans="1:1" x14ac:dyDescent="0.25">
      <c r="A194" s="16">
        <f t="shared" si="2"/>
        <v>45530</v>
      </c>
    </row>
    <row r="195" spans="1:1" x14ac:dyDescent="0.25">
      <c r="A195" s="16">
        <f t="shared" si="2"/>
        <v>45537</v>
      </c>
    </row>
    <row r="196" spans="1:1" x14ac:dyDescent="0.25">
      <c r="A196" s="16">
        <f t="shared" si="2"/>
        <v>45544</v>
      </c>
    </row>
    <row r="197" spans="1:1" x14ac:dyDescent="0.25">
      <c r="A197" s="16">
        <f t="shared" si="2"/>
        <v>45551</v>
      </c>
    </row>
    <row r="198" spans="1:1" x14ac:dyDescent="0.25">
      <c r="A198" s="16">
        <f t="shared" ref="A198:A261" si="3">A197+7</f>
        <v>45558</v>
      </c>
    </row>
    <row r="199" spans="1:1" x14ac:dyDescent="0.25">
      <c r="A199" s="16">
        <f t="shared" si="3"/>
        <v>45565</v>
      </c>
    </row>
    <row r="200" spans="1:1" x14ac:dyDescent="0.25">
      <c r="A200" s="16">
        <f t="shared" si="3"/>
        <v>45572</v>
      </c>
    </row>
    <row r="201" spans="1:1" x14ac:dyDescent="0.25">
      <c r="A201" s="16">
        <f t="shared" si="3"/>
        <v>45579</v>
      </c>
    </row>
    <row r="202" spans="1:1" x14ac:dyDescent="0.25">
      <c r="A202" s="16">
        <f t="shared" si="3"/>
        <v>45586</v>
      </c>
    </row>
    <row r="203" spans="1:1" x14ac:dyDescent="0.25">
      <c r="A203" s="16">
        <f t="shared" si="3"/>
        <v>45593</v>
      </c>
    </row>
    <row r="204" spans="1:1" x14ac:dyDescent="0.25">
      <c r="A204" s="16">
        <f t="shared" si="3"/>
        <v>45600</v>
      </c>
    </row>
    <row r="205" spans="1:1" x14ac:dyDescent="0.25">
      <c r="A205" s="16">
        <f t="shared" si="3"/>
        <v>45607</v>
      </c>
    </row>
    <row r="206" spans="1:1" x14ac:dyDescent="0.25">
      <c r="A206" s="16">
        <f t="shared" si="3"/>
        <v>45614</v>
      </c>
    </row>
    <row r="207" spans="1:1" x14ac:dyDescent="0.25">
      <c r="A207" s="16">
        <f t="shared" si="3"/>
        <v>45621</v>
      </c>
    </row>
    <row r="208" spans="1:1" x14ac:dyDescent="0.25">
      <c r="A208" s="16">
        <f t="shared" si="3"/>
        <v>45628</v>
      </c>
    </row>
    <row r="209" spans="1:1" x14ac:dyDescent="0.25">
      <c r="A209" s="16">
        <f t="shared" si="3"/>
        <v>45635</v>
      </c>
    </row>
    <row r="210" spans="1:1" x14ac:dyDescent="0.25">
      <c r="A210" s="16">
        <f t="shared" si="3"/>
        <v>45642</v>
      </c>
    </row>
    <row r="211" spans="1:1" x14ac:dyDescent="0.25">
      <c r="A211" s="16">
        <f t="shared" si="3"/>
        <v>45649</v>
      </c>
    </row>
    <row r="212" spans="1:1" x14ac:dyDescent="0.25">
      <c r="A212" s="16">
        <f t="shared" si="3"/>
        <v>45656</v>
      </c>
    </row>
    <row r="213" spans="1:1" x14ac:dyDescent="0.25">
      <c r="A213" s="16">
        <f t="shared" si="3"/>
        <v>45663</v>
      </c>
    </row>
    <row r="214" spans="1:1" x14ac:dyDescent="0.25">
      <c r="A214" s="16">
        <f t="shared" si="3"/>
        <v>45670</v>
      </c>
    </row>
    <row r="215" spans="1:1" x14ac:dyDescent="0.25">
      <c r="A215" s="16">
        <f t="shared" si="3"/>
        <v>45677</v>
      </c>
    </row>
    <row r="216" spans="1:1" x14ac:dyDescent="0.25">
      <c r="A216" s="16">
        <f t="shared" si="3"/>
        <v>45684</v>
      </c>
    </row>
    <row r="217" spans="1:1" x14ac:dyDescent="0.25">
      <c r="A217" s="16">
        <f t="shared" si="3"/>
        <v>45691</v>
      </c>
    </row>
    <row r="218" spans="1:1" x14ac:dyDescent="0.25">
      <c r="A218" s="16">
        <f t="shared" si="3"/>
        <v>45698</v>
      </c>
    </row>
    <row r="219" spans="1:1" x14ac:dyDescent="0.25">
      <c r="A219" s="16">
        <f t="shared" si="3"/>
        <v>45705</v>
      </c>
    </row>
    <row r="220" spans="1:1" x14ac:dyDescent="0.25">
      <c r="A220" s="16">
        <f t="shared" si="3"/>
        <v>45712</v>
      </c>
    </row>
    <row r="221" spans="1:1" x14ac:dyDescent="0.25">
      <c r="A221" s="16">
        <f t="shared" si="3"/>
        <v>45719</v>
      </c>
    </row>
    <row r="222" spans="1:1" x14ac:dyDescent="0.25">
      <c r="A222" s="16">
        <f t="shared" si="3"/>
        <v>45726</v>
      </c>
    </row>
    <row r="223" spans="1:1" x14ac:dyDescent="0.25">
      <c r="A223" s="16">
        <f t="shared" si="3"/>
        <v>45733</v>
      </c>
    </row>
    <row r="224" spans="1:1" x14ac:dyDescent="0.25">
      <c r="A224" s="16">
        <f t="shared" si="3"/>
        <v>45740</v>
      </c>
    </row>
    <row r="225" spans="1:1" x14ac:dyDescent="0.25">
      <c r="A225" s="16">
        <f t="shared" si="3"/>
        <v>45747</v>
      </c>
    </row>
    <row r="226" spans="1:1" x14ac:dyDescent="0.25">
      <c r="A226" s="16">
        <f t="shared" si="3"/>
        <v>45754</v>
      </c>
    </row>
    <row r="227" spans="1:1" x14ac:dyDescent="0.25">
      <c r="A227" s="16">
        <f t="shared" si="3"/>
        <v>45761</v>
      </c>
    </row>
    <row r="228" spans="1:1" x14ac:dyDescent="0.25">
      <c r="A228" s="16">
        <f t="shared" si="3"/>
        <v>45768</v>
      </c>
    </row>
    <row r="229" spans="1:1" x14ac:dyDescent="0.25">
      <c r="A229" s="16">
        <f t="shared" si="3"/>
        <v>45775</v>
      </c>
    </row>
    <row r="230" spans="1:1" x14ac:dyDescent="0.25">
      <c r="A230" s="16">
        <f t="shared" si="3"/>
        <v>45782</v>
      </c>
    </row>
    <row r="231" spans="1:1" x14ac:dyDescent="0.25">
      <c r="A231" s="16">
        <f t="shared" si="3"/>
        <v>45789</v>
      </c>
    </row>
    <row r="232" spans="1:1" x14ac:dyDescent="0.25">
      <c r="A232" s="16">
        <f t="shared" si="3"/>
        <v>45796</v>
      </c>
    </row>
    <row r="233" spans="1:1" x14ac:dyDescent="0.25">
      <c r="A233" s="16">
        <f t="shared" si="3"/>
        <v>45803</v>
      </c>
    </row>
    <row r="234" spans="1:1" x14ac:dyDescent="0.25">
      <c r="A234" s="16">
        <f t="shared" si="3"/>
        <v>45810</v>
      </c>
    </row>
    <row r="235" spans="1:1" x14ac:dyDescent="0.25">
      <c r="A235" s="16">
        <f t="shared" si="3"/>
        <v>45817</v>
      </c>
    </row>
    <row r="236" spans="1:1" x14ac:dyDescent="0.25">
      <c r="A236" s="16">
        <f t="shared" si="3"/>
        <v>45824</v>
      </c>
    </row>
    <row r="237" spans="1:1" x14ac:dyDescent="0.25">
      <c r="A237" s="16">
        <f t="shared" si="3"/>
        <v>45831</v>
      </c>
    </row>
    <row r="238" spans="1:1" x14ac:dyDescent="0.25">
      <c r="A238" s="16">
        <f t="shared" si="3"/>
        <v>45838</v>
      </c>
    </row>
    <row r="239" spans="1:1" x14ac:dyDescent="0.25">
      <c r="A239" s="16">
        <f t="shared" si="3"/>
        <v>45845</v>
      </c>
    </row>
    <row r="240" spans="1:1" x14ac:dyDescent="0.25">
      <c r="A240" s="16">
        <f t="shared" si="3"/>
        <v>45852</v>
      </c>
    </row>
    <row r="241" spans="1:1" x14ac:dyDescent="0.25">
      <c r="A241" s="16">
        <f t="shared" si="3"/>
        <v>45859</v>
      </c>
    </row>
    <row r="242" spans="1:1" x14ac:dyDescent="0.25">
      <c r="A242" s="16">
        <f t="shared" si="3"/>
        <v>45866</v>
      </c>
    </row>
    <row r="243" spans="1:1" x14ac:dyDescent="0.25">
      <c r="A243" s="16">
        <f t="shared" si="3"/>
        <v>45873</v>
      </c>
    </row>
    <row r="244" spans="1:1" x14ac:dyDescent="0.25">
      <c r="A244" s="16">
        <f t="shared" si="3"/>
        <v>45880</v>
      </c>
    </row>
    <row r="245" spans="1:1" x14ac:dyDescent="0.25">
      <c r="A245" s="16">
        <f t="shared" si="3"/>
        <v>45887</v>
      </c>
    </row>
    <row r="246" spans="1:1" x14ac:dyDescent="0.25">
      <c r="A246" s="16">
        <f t="shared" si="3"/>
        <v>45894</v>
      </c>
    </row>
    <row r="247" spans="1:1" x14ac:dyDescent="0.25">
      <c r="A247" s="16">
        <f t="shared" si="3"/>
        <v>45901</v>
      </c>
    </row>
    <row r="248" spans="1:1" x14ac:dyDescent="0.25">
      <c r="A248" s="16">
        <f t="shared" si="3"/>
        <v>45908</v>
      </c>
    </row>
    <row r="249" spans="1:1" x14ac:dyDescent="0.25">
      <c r="A249" s="16">
        <f t="shared" si="3"/>
        <v>45915</v>
      </c>
    </row>
    <row r="250" spans="1:1" x14ac:dyDescent="0.25">
      <c r="A250" s="16">
        <f t="shared" si="3"/>
        <v>45922</v>
      </c>
    </row>
    <row r="251" spans="1:1" x14ac:dyDescent="0.25">
      <c r="A251" s="16">
        <f t="shared" si="3"/>
        <v>45929</v>
      </c>
    </row>
    <row r="252" spans="1:1" x14ac:dyDescent="0.25">
      <c r="A252" s="16">
        <f t="shared" si="3"/>
        <v>45936</v>
      </c>
    </row>
    <row r="253" spans="1:1" x14ac:dyDescent="0.25">
      <c r="A253" s="16">
        <f t="shared" si="3"/>
        <v>45943</v>
      </c>
    </row>
    <row r="254" spans="1:1" x14ac:dyDescent="0.25">
      <c r="A254" s="16">
        <f t="shared" si="3"/>
        <v>45950</v>
      </c>
    </row>
    <row r="255" spans="1:1" x14ac:dyDescent="0.25">
      <c r="A255" s="16">
        <f t="shared" si="3"/>
        <v>45957</v>
      </c>
    </row>
    <row r="256" spans="1:1" x14ac:dyDescent="0.25">
      <c r="A256" s="16">
        <f t="shared" si="3"/>
        <v>45964</v>
      </c>
    </row>
    <row r="257" spans="1:1" x14ac:dyDescent="0.25">
      <c r="A257" s="16">
        <f t="shared" si="3"/>
        <v>45971</v>
      </c>
    </row>
    <row r="258" spans="1:1" x14ac:dyDescent="0.25">
      <c r="A258" s="16">
        <f t="shared" si="3"/>
        <v>45978</v>
      </c>
    </row>
    <row r="259" spans="1:1" x14ac:dyDescent="0.25">
      <c r="A259" s="16">
        <f t="shared" si="3"/>
        <v>45985</v>
      </c>
    </row>
    <row r="260" spans="1:1" x14ac:dyDescent="0.25">
      <c r="A260" s="16">
        <f t="shared" si="3"/>
        <v>45992</v>
      </c>
    </row>
    <row r="261" spans="1:1" x14ac:dyDescent="0.25">
      <c r="A261" s="16">
        <f t="shared" si="3"/>
        <v>45999</v>
      </c>
    </row>
    <row r="262" spans="1:1" x14ac:dyDescent="0.25">
      <c r="A262" s="16">
        <f t="shared" ref="A262:A264" si="4">A261+7</f>
        <v>46006</v>
      </c>
    </row>
    <row r="263" spans="1:1" x14ac:dyDescent="0.25">
      <c r="A263" s="16">
        <f t="shared" si="4"/>
        <v>46013</v>
      </c>
    </row>
    <row r="264" spans="1:1" x14ac:dyDescent="0.25">
      <c r="A264" s="16">
        <f t="shared" si="4"/>
        <v>46020</v>
      </c>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6"/>
    </row>
    <row r="734" spans="1:1" x14ac:dyDescent="0.25">
      <c r="A734" s="16"/>
    </row>
    <row r="735" spans="1:1" x14ac:dyDescent="0.25">
      <c r="A735" s="16"/>
    </row>
    <row r="736" spans="1:1" x14ac:dyDescent="0.25">
      <c r="A736" s="16"/>
    </row>
    <row r="737" spans="1:1" x14ac:dyDescent="0.25">
      <c r="A737" s="16"/>
    </row>
    <row r="738" spans="1:1" x14ac:dyDescent="0.25">
      <c r="A738" s="16"/>
    </row>
    <row r="739" spans="1:1" x14ac:dyDescent="0.25">
      <c r="A739" s="16"/>
    </row>
    <row r="740" spans="1:1" x14ac:dyDescent="0.25">
      <c r="A740" s="16"/>
    </row>
    <row r="741" spans="1:1" x14ac:dyDescent="0.25">
      <c r="A741" s="16"/>
    </row>
    <row r="742" spans="1:1" x14ac:dyDescent="0.25">
      <c r="A742" s="16"/>
    </row>
    <row r="743" spans="1:1" x14ac:dyDescent="0.25">
      <c r="A743" s="16"/>
    </row>
    <row r="744" spans="1:1" x14ac:dyDescent="0.25">
      <c r="A744" s="16"/>
    </row>
    <row r="745" spans="1:1" x14ac:dyDescent="0.25">
      <c r="A745" s="16"/>
    </row>
    <row r="746" spans="1:1" x14ac:dyDescent="0.25">
      <c r="A746" s="16"/>
    </row>
    <row r="747" spans="1:1" x14ac:dyDescent="0.25">
      <c r="A747" s="16"/>
    </row>
    <row r="748" spans="1:1" x14ac:dyDescent="0.25">
      <c r="A748" s="16"/>
    </row>
    <row r="749" spans="1:1" x14ac:dyDescent="0.25">
      <c r="A749" s="16"/>
    </row>
    <row r="750" spans="1:1" x14ac:dyDescent="0.25">
      <c r="A750" s="16"/>
    </row>
    <row r="751" spans="1:1" x14ac:dyDescent="0.25">
      <c r="A751" s="16"/>
    </row>
    <row r="752" spans="1:1" x14ac:dyDescent="0.25">
      <c r="A752" s="16"/>
    </row>
    <row r="753" spans="1:1" x14ac:dyDescent="0.25">
      <c r="A753" s="16"/>
    </row>
    <row r="754" spans="1:1" x14ac:dyDescent="0.25">
      <c r="A754" s="16"/>
    </row>
    <row r="755" spans="1:1" x14ac:dyDescent="0.25">
      <c r="A755" s="16"/>
    </row>
    <row r="756" spans="1:1" x14ac:dyDescent="0.25">
      <c r="A756" s="16"/>
    </row>
    <row r="757" spans="1:1" x14ac:dyDescent="0.25">
      <c r="A757" s="16"/>
    </row>
    <row r="758" spans="1:1" x14ac:dyDescent="0.25">
      <c r="A758" s="16"/>
    </row>
    <row r="759" spans="1:1" x14ac:dyDescent="0.25">
      <c r="A759" s="16"/>
    </row>
    <row r="760" spans="1:1" x14ac:dyDescent="0.25">
      <c r="A760" s="16"/>
    </row>
    <row r="761" spans="1:1" x14ac:dyDescent="0.25">
      <c r="A761" s="16"/>
    </row>
    <row r="762" spans="1:1" x14ac:dyDescent="0.25">
      <c r="A762" s="16"/>
    </row>
    <row r="763" spans="1:1" x14ac:dyDescent="0.25">
      <c r="A763" s="16"/>
    </row>
    <row r="764" spans="1:1" x14ac:dyDescent="0.25">
      <c r="A764" s="16"/>
    </row>
    <row r="765" spans="1:1" x14ac:dyDescent="0.25">
      <c r="A765" s="16"/>
    </row>
    <row r="766" spans="1:1" x14ac:dyDescent="0.25">
      <c r="A766" s="16"/>
    </row>
    <row r="767" spans="1:1" x14ac:dyDescent="0.25">
      <c r="A767" s="16"/>
    </row>
    <row r="768" spans="1:1" x14ac:dyDescent="0.25">
      <c r="A768" s="16"/>
    </row>
    <row r="769" spans="1:1" x14ac:dyDescent="0.25">
      <c r="A769" s="16"/>
    </row>
    <row r="770" spans="1:1" x14ac:dyDescent="0.25">
      <c r="A770" s="16"/>
    </row>
    <row r="771" spans="1:1" x14ac:dyDescent="0.25">
      <c r="A771" s="16"/>
    </row>
    <row r="772" spans="1:1" x14ac:dyDescent="0.25">
      <c r="A772" s="16"/>
    </row>
  </sheetData>
  <sheetProtection algorithmName="SHA-512" hashValue="AWkUNZVeBfOHxOK3HFEIrW9NJv+v+5HTisGAddf6ITK33QYRyIPC/xDxWl6doq31V+M59mldqWGlCtq/5JR55A==" saltValue="LvCFHCog2fbF9RoU4xY3qg==" spinCount="100000"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9D853-6160-4DE0-A61B-A6E853F6FD3B}">
  <dimension ref="A1:O1828"/>
  <sheetViews>
    <sheetView workbookViewId="0">
      <selection activeCell="D19" sqref="D19"/>
    </sheetView>
  </sheetViews>
  <sheetFormatPr defaultRowHeight="15" x14ac:dyDescent="0.25"/>
  <cols>
    <col min="1" max="1" width="10.42578125" bestFit="1" customWidth="1"/>
    <col min="2" max="2" width="10.140625" customWidth="1"/>
    <col min="4" max="4" width="10.42578125" bestFit="1" customWidth="1"/>
    <col min="5" max="5" width="5" bestFit="1" customWidth="1"/>
    <col min="6" max="6" width="3.140625" bestFit="1" customWidth="1"/>
    <col min="7" max="7" width="5" bestFit="1" customWidth="1"/>
    <col min="9" max="9" width="10.42578125" bestFit="1" customWidth="1"/>
    <col min="10" max="10" width="11.42578125" bestFit="1" customWidth="1"/>
    <col min="11" max="11" width="9.5703125" bestFit="1" customWidth="1"/>
    <col min="13" max="13" width="11.5703125" bestFit="1" customWidth="1"/>
    <col min="14" max="14" width="12.85546875" bestFit="1" customWidth="1"/>
    <col min="257" max="257" width="10.140625" bestFit="1" customWidth="1"/>
    <col min="258" max="258" width="10.140625" customWidth="1"/>
    <col min="260" max="260" width="10.140625" bestFit="1" customWidth="1"/>
    <col min="261" max="261" width="5" bestFit="1" customWidth="1"/>
    <col min="262" max="262" width="3.140625" bestFit="1" customWidth="1"/>
    <col min="263" max="263" width="5" bestFit="1" customWidth="1"/>
    <col min="513" max="513" width="10.140625" bestFit="1" customWidth="1"/>
    <col min="514" max="514" width="10.140625" customWidth="1"/>
    <col min="516" max="516" width="10.140625" bestFit="1" customWidth="1"/>
    <col min="517" max="517" width="5" bestFit="1" customWidth="1"/>
    <col min="518" max="518" width="3.140625" bestFit="1" customWidth="1"/>
    <col min="519" max="519" width="5" bestFit="1" customWidth="1"/>
    <col min="769" max="769" width="10.140625" bestFit="1" customWidth="1"/>
    <col min="770" max="770" width="10.140625" customWidth="1"/>
    <col min="772" max="772" width="10.140625" bestFit="1" customWidth="1"/>
    <col min="773" max="773" width="5" bestFit="1" customWidth="1"/>
    <col min="774" max="774" width="3.140625" bestFit="1" customWidth="1"/>
    <col min="775" max="775" width="5" bestFit="1" customWidth="1"/>
    <col min="1025" max="1025" width="10.140625" bestFit="1" customWidth="1"/>
    <col min="1026" max="1026" width="10.140625" customWidth="1"/>
    <col min="1028" max="1028" width="10.140625" bestFit="1" customWidth="1"/>
    <col min="1029" max="1029" width="5" bestFit="1" customWidth="1"/>
    <col min="1030" max="1030" width="3.140625" bestFit="1" customWidth="1"/>
    <col min="1031" max="1031" width="5" bestFit="1" customWidth="1"/>
    <col min="1281" max="1281" width="10.140625" bestFit="1" customWidth="1"/>
    <col min="1282" max="1282" width="10.140625" customWidth="1"/>
    <col min="1284" max="1284" width="10.140625" bestFit="1" customWidth="1"/>
    <col min="1285" max="1285" width="5" bestFit="1" customWidth="1"/>
    <col min="1286" max="1286" width="3.140625" bestFit="1" customWidth="1"/>
    <col min="1287" max="1287" width="5" bestFit="1" customWidth="1"/>
    <col min="1537" max="1537" width="10.140625" bestFit="1" customWidth="1"/>
    <col min="1538" max="1538" width="10.140625" customWidth="1"/>
    <col min="1540" max="1540" width="10.140625" bestFit="1" customWidth="1"/>
    <col min="1541" max="1541" width="5" bestFit="1" customWidth="1"/>
    <col min="1542" max="1542" width="3.140625" bestFit="1" customWidth="1"/>
    <col min="1543" max="1543" width="5" bestFit="1" customWidth="1"/>
    <col min="1793" max="1793" width="10.140625" bestFit="1" customWidth="1"/>
    <col min="1794" max="1794" width="10.140625" customWidth="1"/>
    <col min="1796" max="1796" width="10.140625" bestFit="1" customWidth="1"/>
    <col min="1797" max="1797" width="5" bestFit="1" customWidth="1"/>
    <col min="1798" max="1798" width="3.140625" bestFit="1" customWidth="1"/>
    <col min="1799" max="1799" width="5" bestFit="1" customWidth="1"/>
    <col min="2049" max="2049" width="10.140625" bestFit="1" customWidth="1"/>
    <col min="2050" max="2050" width="10.140625" customWidth="1"/>
    <col min="2052" max="2052" width="10.140625" bestFit="1" customWidth="1"/>
    <col min="2053" max="2053" width="5" bestFit="1" customWidth="1"/>
    <col min="2054" max="2054" width="3.140625" bestFit="1" customWidth="1"/>
    <col min="2055" max="2055" width="5" bestFit="1" customWidth="1"/>
    <col min="2305" max="2305" width="10.140625" bestFit="1" customWidth="1"/>
    <col min="2306" max="2306" width="10.140625" customWidth="1"/>
    <col min="2308" max="2308" width="10.140625" bestFit="1" customWidth="1"/>
    <col min="2309" max="2309" width="5" bestFit="1" customWidth="1"/>
    <col min="2310" max="2310" width="3.140625" bestFit="1" customWidth="1"/>
    <col min="2311" max="2311" width="5" bestFit="1" customWidth="1"/>
    <col min="2561" max="2561" width="10.140625" bestFit="1" customWidth="1"/>
    <col min="2562" max="2562" width="10.140625" customWidth="1"/>
    <col min="2564" max="2564" width="10.140625" bestFit="1" customWidth="1"/>
    <col min="2565" max="2565" width="5" bestFit="1" customWidth="1"/>
    <col min="2566" max="2566" width="3.140625" bestFit="1" customWidth="1"/>
    <col min="2567" max="2567" width="5" bestFit="1" customWidth="1"/>
    <col min="2817" max="2817" width="10.140625" bestFit="1" customWidth="1"/>
    <col min="2818" max="2818" width="10.140625" customWidth="1"/>
    <col min="2820" max="2820" width="10.140625" bestFit="1" customWidth="1"/>
    <col min="2821" max="2821" width="5" bestFit="1" customWidth="1"/>
    <col min="2822" max="2822" width="3.140625" bestFit="1" customWidth="1"/>
    <col min="2823" max="2823" width="5" bestFit="1" customWidth="1"/>
    <col min="3073" max="3073" width="10.140625" bestFit="1" customWidth="1"/>
    <col min="3074" max="3074" width="10.140625" customWidth="1"/>
    <col min="3076" max="3076" width="10.140625" bestFit="1" customWidth="1"/>
    <col min="3077" max="3077" width="5" bestFit="1" customWidth="1"/>
    <col min="3078" max="3078" width="3.140625" bestFit="1" customWidth="1"/>
    <col min="3079" max="3079" width="5" bestFit="1" customWidth="1"/>
    <col min="3329" max="3329" width="10.140625" bestFit="1" customWidth="1"/>
    <col min="3330" max="3330" width="10.140625" customWidth="1"/>
    <col min="3332" max="3332" width="10.140625" bestFit="1" customWidth="1"/>
    <col min="3333" max="3333" width="5" bestFit="1" customWidth="1"/>
    <col min="3334" max="3334" width="3.140625" bestFit="1" customWidth="1"/>
    <col min="3335" max="3335" width="5" bestFit="1" customWidth="1"/>
    <col min="3585" max="3585" width="10.140625" bestFit="1" customWidth="1"/>
    <col min="3586" max="3586" width="10.140625" customWidth="1"/>
    <col min="3588" max="3588" width="10.140625" bestFit="1" customWidth="1"/>
    <col min="3589" max="3589" width="5" bestFit="1" customWidth="1"/>
    <col min="3590" max="3590" width="3.140625" bestFit="1" customWidth="1"/>
    <col min="3591" max="3591" width="5" bestFit="1" customWidth="1"/>
    <col min="3841" max="3841" width="10.140625" bestFit="1" customWidth="1"/>
    <col min="3842" max="3842" width="10.140625" customWidth="1"/>
    <col min="3844" max="3844" width="10.140625" bestFit="1" customWidth="1"/>
    <col min="3845" max="3845" width="5" bestFit="1" customWidth="1"/>
    <col min="3846" max="3846" width="3.140625" bestFit="1" customWidth="1"/>
    <col min="3847" max="3847" width="5" bestFit="1" customWidth="1"/>
    <col min="4097" max="4097" width="10.140625" bestFit="1" customWidth="1"/>
    <col min="4098" max="4098" width="10.140625" customWidth="1"/>
    <col min="4100" max="4100" width="10.140625" bestFit="1" customWidth="1"/>
    <col min="4101" max="4101" width="5" bestFit="1" customWidth="1"/>
    <col min="4102" max="4102" width="3.140625" bestFit="1" customWidth="1"/>
    <col min="4103" max="4103" width="5" bestFit="1" customWidth="1"/>
    <col min="4353" max="4353" width="10.140625" bestFit="1" customWidth="1"/>
    <col min="4354" max="4354" width="10.140625" customWidth="1"/>
    <col min="4356" max="4356" width="10.140625" bestFit="1" customWidth="1"/>
    <col min="4357" max="4357" width="5" bestFit="1" customWidth="1"/>
    <col min="4358" max="4358" width="3.140625" bestFit="1" customWidth="1"/>
    <col min="4359" max="4359" width="5" bestFit="1" customWidth="1"/>
    <col min="4609" max="4609" width="10.140625" bestFit="1" customWidth="1"/>
    <col min="4610" max="4610" width="10.140625" customWidth="1"/>
    <col min="4612" max="4612" width="10.140625" bestFit="1" customWidth="1"/>
    <col min="4613" max="4613" width="5" bestFit="1" customWidth="1"/>
    <col min="4614" max="4614" width="3.140625" bestFit="1" customWidth="1"/>
    <col min="4615" max="4615" width="5" bestFit="1" customWidth="1"/>
    <col min="4865" max="4865" width="10.140625" bestFit="1" customWidth="1"/>
    <col min="4866" max="4866" width="10.140625" customWidth="1"/>
    <col min="4868" max="4868" width="10.140625" bestFit="1" customWidth="1"/>
    <col min="4869" max="4869" width="5" bestFit="1" customWidth="1"/>
    <col min="4870" max="4870" width="3.140625" bestFit="1" customWidth="1"/>
    <col min="4871" max="4871" width="5" bestFit="1" customWidth="1"/>
    <col min="5121" max="5121" width="10.140625" bestFit="1" customWidth="1"/>
    <col min="5122" max="5122" width="10.140625" customWidth="1"/>
    <col min="5124" max="5124" width="10.140625" bestFit="1" customWidth="1"/>
    <col min="5125" max="5125" width="5" bestFit="1" customWidth="1"/>
    <col min="5126" max="5126" width="3.140625" bestFit="1" customWidth="1"/>
    <col min="5127" max="5127" width="5" bestFit="1" customWidth="1"/>
    <col min="5377" max="5377" width="10.140625" bestFit="1" customWidth="1"/>
    <col min="5378" max="5378" width="10.140625" customWidth="1"/>
    <col min="5380" max="5380" width="10.140625" bestFit="1" customWidth="1"/>
    <col min="5381" max="5381" width="5" bestFit="1" customWidth="1"/>
    <col min="5382" max="5382" width="3.140625" bestFit="1" customWidth="1"/>
    <col min="5383" max="5383" width="5" bestFit="1" customWidth="1"/>
    <col min="5633" max="5633" width="10.140625" bestFit="1" customWidth="1"/>
    <col min="5634" max="5634" width="10.140625" customWidth="1"/>
    <col min="5636" max="5636" width="10.140625" bestFit="1" customWidth="1"/>
    <col min="5637" max="5637" width="5" bestFit="1" customWidth="1"/>
    <col min="5638" max="5638" width="3.140625" bestFit="1" customWidth="1"/>
    <col min="5639" max="5639" width="5" bestFit="1" customWidth="1"/>
    <col min="5889" max="5889" width="10.140625" bestFit="1" customWidth="1"/>
    <col min="5890" max="5890" width="10.140625" customWidth="1"/>
    <col min="5892" max="5892" width="10.140625" bestFit="1" customWidth="1"/>
    <col min="5893" max="5893" width="5" bestFit="1" customWidth="1"/>
    <col min="5894" max="5894" width="3.140625" bestFit="1" customWidth="1"/>
    <col min="5895" max="5895" width="5" bestFit="1" customWidth="1"/>
    <col min="6145" max="6145" width="10.140625" bestFit="1" customWidth="1"/>
    <col min="6146" max="6146" width="10.140625" customWidth="1"/>
    <col min="6148" max="6148" width="10.140625" bestFit="1" customWidth="1"/>
    <col min="6149" max="6149" width="5" bestFit="1" customWidth="1"/>
    <col min="6150" max="6150" width="3.140625" bestFit="1" customWidth="1"/>
    <col min="6151" max="6151" width="5" bestFit="1" customWidth="1"/>
    <col min="6401" max="6401" width="10.140625" bestFit="1" customWidth="1"/>
    <col min="6402" max="6402" width="10.140625" customWidth="1"/>
    <col min="6404" max="6404" width="10.140625" bestFit="1" customWidth="1"/>
    <col min="6405" max="6405" width="5" bestFit="1" customWidth="1"/>
    <col min="6406" max="6406" width="3.140625" bestFit="1" customWidth="1"/>
    <col min="6407" max="6407" width="5" bestFit="1" customWidth="1"/>
    <col min="6657" max="6657" width="10.140625" bestFit="1" customWidth="1"/>
    <col min="6658" max="6658" width="10.140625" customWidth="1"/>
    <col min="6660" max="6660" width="10.140625" bestFit="1" customWidth="1"/>
    <col min="6661" max="6661" width="5" bestFit="1" customWidth="1"/>
    <col min="6662" max="6662" width="3.140625" bestFit="1" customWidth="1"/>
    <col min="6663" max="6663" width="5" bestFit="1" customWidth="1"/>
    <col min="6913" max="6913" width="10.140625" bestFit="1" customWidth="1"/>
    <col min="6914" max="6914" width="10.140625" customWidth="1"/>
    <col min="6916" max="6916" width="10.140625" bestFit="1" customWidth="1"/>
    <col min="6917" max="6917" width="5" bestFit="1" customWidth="1"/>
    <col min="6918" max="6918" width="3.140625" bestFit="1" customWidth="1"/>
    <col min="6919" max="6919" width="5" bestFit="1" customWidth="1"/>
    <col min="7169" max="7169" width="10.140625" bestFit="1" customWidth="1"/>
    <col min="7170" max="7170" width="10.140625" customWidth="1"/>
    <col min="7172" max="7172" width="10.140625" bestFit="1" customWidth="1"/>
    <col min="7173" max="7173" width="5" bestFit="1" customWidth="1"/>
    <col min="7174" max="7174" width="3.140625" bestFit="1" customWidth="1"/>
    <col min="7175" max="7175" width="5" bestFit="1" customWidth="1"/>
    <col min="7425" max="7425" width="10.140625" bestFit="1" customWidth="1"/>
    <col min="7426" max="7426" width="10.140625" customWidth="1"/>
    <col min="7428" max="7428" width="10.140625" bestFit="1" customWidth="1"/>
    <col min="7429" max="7429" width="5" bestFit="1" customWidth="1"/>
    <col min="7430" max="7430" width="3.140625" bestFit="1" customWidth="1"/>
    <col min="7431" max="7431" width="5" bestFit="1" customWidth="1"/>
    <col min="7681" max="7681" width="10.140625" bestFit="1" customWidth="1"/>
    <col min="7682" max="7682" width="10.140625" customWidth="1"/>
    <col min="7684" max="7684" width="10.140625" bestFit="1" customWidth="1"/>
    <col min="7685" max="7685" width="5" bestFit="1" customWidth="1"/>
    <col min="7686" max="7686" width="3.140625" bestFit="1" customWidth="1"/>
    <col min="7687" max="7687" width="5" bestFit="1" customWidth="1"/>
    <col min="7937" max="7937" width="10.140625" bestFit="1" customWidth="1"/>
    <col min="7938" max="7938" width="10.140625" customWidth="1"/>
    <col min="7940" max="7940" width="10.140625" bestFit="1" customWidth="1"/>
    <col min="7941" max="7941" width="5" bestFit="1" customWidth="1"/>
    <col min="7942" max="7942" width="3.140625" bestFit="1" customWidth="1"/>
    <col min="7943" max="7943" width="5" bestFit="1" customWidth="1"/>
    <col min="8193" max="8193" width="10.140625" bestFit="1" customWidth="1"/>
    <col min="8194" max="8194" width="10.140625" customWidth="1"/>
    <col min="8196" max="8196" width="10.140625" bestFit="1" customWidth="1"/>
    <col min="8197" max="8197" width="5" bestFit="1" customWidth="1"/>
    <col min="8198" max="8198" width="3.140625" bestFit="1" customWidth="1"/>
    <col min="8199" max="8199" width="5" bestFit="1" customWidth="1"/>
    <col min="8449" max="8449" width="10.140625" bestFit="1" customWidth="1"/>
    <col min="8450" max="8450" width="10.140625" customWidth="1"/>
    <col min="8452" max="8452" width="10.140625" bestFit="1" customWidth="1"/>
    <col min="8453" max="8453" width="5" bestFit="1" customWidth="1"/>
    <col min="8454" max="8454" width="3.140625" bestFit="1" customWidth="1"/>
    <col min="8455" max="8455" width="5" bestFit="1" customWidth="1"/>
    <col min="8705" max="8705" width="10.140625" bestFit="1" customWidth="1"/>
    <col min="8706" max="8706" width="10.140625" customWidth="1"/>
    <col min="8708" max="8708" width="10.140625" bestFit="1" customWidth="1"/>
    <col min="8709" max="8709" width="5" bestFit="1" customWidth="1"/>
    <col min="8710" max="8710" width="3.140625" bestFit="1" customWidth="1"/>
    <col min="8711" max="8711" width="5" bestFit="1" customWidth="1"/>
    <col min="8961" max="8961" width="10.140625" bestFit="1" customWidth="1"/>
    <col min="8962" max="8962" width="10.140625" customWidth="1"/>
    <col min="8964" max="8964" width="10.140625" bestFit="1" customWidth="1"/>
    <col min="8965" max="8965" width="5" bestFit="1" customWidth="1"/>
    <col min="8966" max="8966" width="3.140625" bestFit="1" customWidth="1"/>
    <col min="8967" max="8967" width="5" bestFit="1" customWidth="1"/>
    <col min="9217" max="9217" width="10.140625" bestFit="1" customWidth="1"/>
    <col min="9218" max="9218" width="10.140625" customWidth="1"/>
    <col min="9220" max="9220" width="10.140625" bestFit="1" customWidth="1"/>
    <col min="9221" max="9221" width="5" bestFit="1" customWidth="1"/>
    <col min="9222" max="9222" width="3.140625" bestFit="1" customWidth="1"/>
    <col min="9223" max="9223" width="5" bestFit="1" customWidth="1"/>
    <col min="9473" max="9473" width="10.140625" bestFit="1" customWidth="1"/>
    <col min="9474" max="9474" width="10.140625" customWidth="1"/>
    <col min="9476" max="9476" width="10.140625" bestFit="1" customWidth="1"/>
    <col min="9477" max="9477" width="5" bestFit="1" customWidth="1"/>
    <col min="9478" max="9478" width="3.140625" bestFit="1" customWidth="1"/>
    <col min="9479" max="9479" width="5" bestFit="1" customWidth="1"/>
    <col min="9729" max="9729" width="10.140625" bestFit="1" customWidth="1"/>
    <col min="9730" max="9730" width="10.140625" customWidth="1"/>
    <col min="9732" max="9732" width="10.140625" bestFit="1" customWidth="1"/>
    <col min="9733" max="9733" width="5" bestFit="1" customWidth="1"/>
    <col min="9734" max="9734" width="3.140625" bestFit="1" customWidth="1"/>
    <col min="9735" max="9735" width="5" bestFit="1" customWidth="1"/>
    <col min="9985" max="9985" width="10.140625" bestFit="1" customWidth="1"/>
    <col min="9986" max="9986" width="10.140625" customWidth="1"/>
    <col min="9988" max="9988" width="10.140625" bestFit="1" customWidth="1"/>
    <col min="9989" max="9989" width="5" bestFit="1" customWidth="1"/>
    <col min="9990" max="9990" width="3.140625" bestFit="1" customWidth="1"/>
    <col min="9991" max="9991" width="5" bestFit="1" customWidth="1"/>
    <col min="10241" max="10241" width="10.140625" bestFit="1" customWidth="1"/>
    <col min="10242" max="10242" width="10.140625" customWidth="1"/>
    <col min="10244" max="10244" width="10.140625" bestFit="1" customWidth="1"/>
    <col min="10245" max="10245" width="5" bestFit="1" customWidth="1"/>
    <col min="10246" max="10246" width="3.140625" bestFit="1" customWidth="1"/>
    <col min="10247" max="10247" width="5" bestFit="1" customWidth="1"/>
    <col min="10497" max="10497" width="10.140625" bestFit="1" customWidth="1"/>
    <col min="10498" max="10498" width="10.140625" customWidth="1"/>
    <col min="10500" max="10500" width="10.140625" bestFit="1" customWidth="1"/>
    <col min="10501" max="10501" width="5" bestFit="1" customWidth="1"/>
    <col min="10502" max="10502" width="3.140625" bestFit="1" customWidth="1"/>
    <col min="10503" max="10503" width="5" bestFit="1" customWidth="1"/>
    <col min="10753" max="10753" width="10.140625" bestFit="1" customWidth="1"/>
    <col min="10754" max="10754" width="10.140625" customWidth="1"/>
    <col min="10756" max="10756" width="10.140625" bestFit="1" customWidth="1"/>
    <col min="10757" max="10757" width="5" bestFit="1" customWidth="1"/>
    <col min="10758" max="10758" width="3.140625" bestFit="1" customWidth="1"/>
    <col min="10759" max="10759" width="5" bestFit="1" customWidth="1"/>
    <col min="11009" max="11009" width="10.140625" bestFit="1" customWidth="1"/>
    <col min="11010" max="11010" width="10.140625" customWidth="1"/>
    <col min="11012" max="11012" width="10.140625" bestFit="1" customWidth="1"/>
    <col min="11013" max="11013" width="5" bestFit="1" customWidth="1"/>
    <col min="11014" max="11014" width="3.140625" bestFit="1" customWidth="1"/>
    <col min="11015" max="11015" width="5" bestFit="1" customWidth="1"/>
    <col min="11265" max="11265" width="10.140625" bestFit="1" customWidth="1"/>
    <col min="11266" max="11266" width="10.140625" customWidth="1"/>
    <col min="11268" max="11268" width="10.140625" bestFit="1" customWidth="1"/>
    <col min="11269" max="11269" width="5" bestFit="1" customWidth="1"/>
    <col min="11270" max="11270" width="3.140625" bestFit="1" customWidth="1"/>
    <col min="11271" max="11271" width="5" bestFit="1" customWidth="1"/>
    <col min="11521" max="11521" width="10.140625" bestFit="1" customWidth="1"/>
    <col min="11522" max="11522" width="10.140625" customWidth="1"/>
    <col min="11524" max="11524" width="10.140625" bestFit="1" customWidth="1"/>
    <col min="11525" max="11525" width="5" bestFit="1" customWidth="1"/>
    <col min="11526" max="11526" width="3.140625" bestFit="1" customWidth="1"/>
    <col min="11527" max="11527" width="5" bestFit="1" customWidth="1"/>
    <col min="11777" max="11777" width="10.140625" bestFit="1" customWidth="1"/>
    <col min="11778" max="11778" width="10.140625" customWidth="1"/>
    <col min="11780" max="11780" width="10.140625" bestFit="1" customWidth="1"/>
    <col min="11781" max="11781" width="5" bestFit="1" customWidth="1"/>
    <col min="11782" max="11782" width="3.140625" bestFit="1" customWidth="1"/>
    <col min="11783" max="11783" width="5" bestFit="1" customWidth="1"/>
    <col min="12033" max="12033" width="10.140625" bestFit="1" customWidth="1"/>
    <col min="12034" max="12034" width="10.140625" customWidth="1"/>
    <col min="12036" max="12036" width="10.140625" bestFit="1" customWidth="1"/>
    <col min="12037" max="12037" width="5" bestFit="1" customWidth="1"/>
    <col min="12038" max="12038" width="3.140625" bestFit="1" customWidth="1"/>
    <col min="12039" max="12039" width="5" bestFit="1" customWidth="1"/>
    <col min="12289" max="12289" width="10.140625" bestFit="1" customWidth="1"/>
    <col min="12290" max="12290" width="10.140625" customWidth="1"/>
    <col min="12292" max="12292" width="10.140625" bestFit="1" customWidth="1"/>
    <col min="12293" max="12293" width="5" bestFit="1" customWidth="1"/>
    <col min="12294" max="12294" width="3.140625" bestFit="1" customWidth="1"/>
    <col min="12295" max="12295" width="5" bestFit="1" customWidth="1"/>
    <col min="12545" max="12545" width="10.140625" bestFit="1" customWidth="1"/>
    <col min="12546" max="12546" width="10.140625" customWidth="1"/>
    <col min="12548" max="12548" width="10.140625" bestFit="1" customWidth="1"/>
    <col min="12549" max="12549" width="5" bestFit="1" customWidth="1"/>
    <col min="12550" max="12550" width="3.140625" bestFit="1" customWidth="1"/>
    <col min="12551" max="12551" width="5" bestFit="1" customWidth="1"/>
    <col min="12801" max="12801" width="10.140625" bestFit="1" customWidth="1"/>
    <col min="12802" max="12802" width="10.140625" customWidth="1"/>
    <col min="12804" max="12804" width="10.140625" bestFit="1" customWidth="1"/>
    <col min="12805" max="12805" width="5" bestFit="1" customWidth="1"/>
    <col min="12806" max="12806" width="3.140625" bestFit="1" customWidth="1"/>
    <col min="12807" max="12807" width="5" bestFit="1" customWidth="1"/>
    <col min="13057" max="13057" width="10.140625" bestFit="1" customWidth="1"/>
    <col min="13058" max="13058" width="10.140625" customWidth="1"/>
    <col min="13060" max="13060" width="10.140625" bestFit="1" customWidth="1"/>
    <col min="13061" max="13061" width="5" bestFit="1" customWidth="1"/>
    <col min="13062" max="13062" width="3.140625" bestFit="1" customWidth="1"/>
    <col min="13063" max="13063" width="5" bestFit="1" customWidth="1"/>
    <col min="13313" max="13313" width="10.140625" bestFit="1" customWidth="1"/>
    <col min="13314" max="13314" width="10.140625" customWidth="1"/>
    <col min="13316" max="13316" width="10.140625" bestFit="1" customWidth="1"/>
    <col min="13317" max="13317" width="5" bestFit="1" customWidth="1"/>
    <col min="13318" max="13318" width="3.140625" bestFit="1" customWidth="1"/>
    <col min="13319" max="13319" width="5" bestFit="1" customWidth="1"/>
    <col min="13569" max="13569" width="10.140625" bestFit="1" customWidth="1"/>
    <col min="13570" max="13570" width="10.140625" customWidth="1"/>
    <col min="13572" max="13572" width="10.140625" bestFit="1" customWidth="1"/>
    <col min="13573" max="13573" width="5" bestFit="1" customWidth="1"/>
    <col min="13574" max="13574" width="3.140625" bestFit="1" customWidth="1"/>
    <col min="13575" max="13575" width="5" bestFit="1" customWidth="1"/>
    <col min="13825" max="13825" width="10.140625" bestFit="1" customWidth="1"/>
    <col min="13826" max="13826" width="10.140625" customWidth="1"/>
    <col min="13828" max="13828" width="10.140625" bestFit="1" customWidth="1"/>
    <col min="13829" max="13829" width="5" bestFit="1" customWidth="1"/>
    <col min="13830" max="13830" width="3.140625" bestFit="1" customWidth="1"/>
    <col min="13831" max="13831" width="5" bestFit="1" customWidth="1"/>
    <col min="14081" max="14081" width="10.140625" bestFit="1" customWidth="1"/>
    <col min="14082" max="14082" width="10.140625" customWidth="1"/>
    <col min="14084" max="14084" width="10.140625" bestFit="1" customWidth="1"/>
    <col min="14085" max="14085" width="5" bestFit="1" customWidth="1"/>
    <col min="14086" max="14086" width="3.140625" bestFit="1" customWidth="1"/>
    <col min="14087" max="14087" width="5" bestFit="1" customWidth="1"/>
    <col min="14337" max="14337" width="10.140625" bestFit="1" customWidth="1"/>
    <col min="14338" max="14338" width="10.140625" customWidth="1"/>
    <col min="14340" max="14340" width="10.140625" bestFit="1" customWidth="1"/>
    <col min="14341" max="14341" width="5" bestFit="1" customWidth="1"/>
    <col min="14342" max="14342" width="3.140625" bestFit="1" customWidth="1"/>
    <col min="14343" max="14343" width="5" bestFit="1" customWidth="1"/>
    <col min="14593" max="14593" width="10.140625" bestFit="1" customWidth="1"/>
    <col min="14594" max="14594" width="10.140625" customWidth="1"/>
    <col min="14596" max="14596" width="10.140625" bestFit="1" customWidth="1"/>
    <col min="14597" max="14597" width="5" bestFit="1" customWidth="1"/>
    <col min="14598" max="14598" width="3.140625" bestFit="1" customWidth="1"/>
    <col min="14599" max="14599" width="5" bestFit="1" customWidth="1"/>
    <col min="14849" max="14849" width="10.140625" bestFit="1" customWidth="1"/>
    <col min="14850" max="14850" width="10.140625" customWidth="1"/>
    <col min="14852" max="14852" width="10.140625" bestFit="1" customWidth="1"/>
    <col min="14853" max="14853" width="5" bestFit="1" customWidth="1"/>
    <col min="14854" max="14854" width="3.140625" bestFit="1" customWidth="1"/>
    <col min="14855" max="14855" width="5" bestFit="1" customWidth="1"/>
    <col min="15105" max="15105" width="10.140625" bestFit="1" customWidth="1"/>
    <col min="15106" max="15106" width="10.140625" customWidth="1"/>
    <col min="15108" max="15108" width="10.140625" bestFit="1" customWidth="1"/>
    <col min="15109" max="15109" width="5" bestFit="1" customWidth="1"/>
    <col min="15110" max="15110" width="3.140625" bestFit="1" customWidth="1"/>
    <col min="15111" max="15111" width="5" bestFit="1" customWidth="1"/>
    <col min="15361" max="15361" width="10.140625" bestFit="1" customWidth="1"/>
    <col min="15362" max="15362" width="10.140625" customWidth="1"/>
    <col min="15364" max="15364" width="10.140625" bestFit="1" customWidth="1"/>
    <col min="15365" max="15365" width="5" bestFit="1" customWidth="1"/>
    <col min="15366" max="15366" width="3.140625" bestFit="1" customWidth="1"/>
    <col min="15367" max="15367" width="5" bestFit="1" customWidth="1"/>
    <col min="15617" max="15617" width="10.140625" bestFit="1" customWidth="1"/>
    <col min="15618" max="15618" width="10.140625" customWidth="1"/>
    <col min="15620" max="15620" width="10.140625" bestFit="1" customWidth="1"/>
    <col min="15621" max="15621" width="5" bestFit="1" customWidth="1"/>
    <col min="15622" max="15622" width="3.140625" bestFit="1" customWidth="1"/>
    <col min="15623" max="15623" width="5" bestFit="1" customWidth="1"/>
    <col min="15873" max="15873" width="10.140625" bestFit="1" customWidth="1"/>
    <col min="15874" max="15874" width="10.140625" customWidth="1"/>
    <col min="15876" max="15876" width="10.140625" bestFit="1" customWidth="1"/>
    <col min="15877" max="15877" width="5" bestFit="1" customWidth="1"/>
    <col min="15878" max="15878" width="3.140625" bestFit="1" customWidth="1"/>
    <col min="15879" max="15879" width="5" bestFit="1" customWidth="1"/>
    <col min="16129" max="16129" width="10.140625" bestFit="1" customWidth="1"/>
    <col min="16130" max="16130" width="10.140625" customWidth="1"/>
    <col min="16132" max="16132" width="10.140625" bestFit="1" customWidth="1"/>
    <col min="16133" max="16133" width="5" bestFit="1" customWidth="1"/>
    <col min="16134" max="16134" width="3.140625" bestFit="1" customWidth="1"/>
    <col min="16135" max="16135" width="5" bestFit="1" customWidth="1"/>
  </cols>
  <sheetData>
    <row r="1" spans="1:15" x14ac:dyDescent="0.25">
      <c r="A1" s="19" t="s">
        <v>21</v>
      </c>
      <c r="B1" s="19" t="s">
        <v>34</v>
      </c>
      <c r="D1" s="29">
        <v>43910</v>
      </c>
      <c r="E1" s="20">
        <v>1</v>
      </c>
      <c r="F1" s="20" t="s">
        <v>35</v>
      </c>
      <c r="G1" s="20">
        <v>256</v>
      </c>
      <c r="H1" s="20" t="s">
        <v>22</v>
      </c>
      <c r="N1" s="28"/>
    </row>
    <row r="2" spans="1:15" x14ac:dyDescent="0.25">
      <c r="A2" s="21">
        <v>43910</v>
      </c>
      <c r="B2" s="22">
        <v>1</v>
      </c>
      <c r="D2" s="29">
        <v>44166</v>
      </c>
      <c r="E2" s="20">
        <v>257</v>
      </c>
      <c r="F2" s="20" t="s">
        <v>35</v>
      </c>
      <c r="G2" s="20">
        <v>530</v>
      </c>
      <c r="H2" s="20" t="s">
        <v>23</v>
      </c>
      <c r="M2" s="28"/>
      <c r="N2" s="28"/>
    </row>
    <row r="3" spans="1:15" x14ac:dyDescent="0.25">
      <c r="A3" s="21">
        <v>43911</v>
      </c>
      <c r="B3" s="22">
        <v>2</v>
      </c>
      <c r="D3" s="29">
        <v>44440</v>
      </c>
      <c r="E3" s="20">
        <v>531</v>
      </c>
      <c r="F3" s="20" t="s">
        <v>35</v>
      </c>
      <c r="G3" s="20">
        <v>803</v>
      </c>
      <c r="H3" s="20" t="s">
        <v>24</v>
      </c>
    </row>
    <row r="4" spans="1:15" x14ac:dyDescent="0.25">
      <c r="A4" s="21">
        <v>43912</v>
      </c>
      <c r="B4" s="22">
        <v>3</v>
      </c>
      <c r="D4" s="29">
        <v>44713</v>
      </c>
      <c r="E4" s="20">
        <v>804</v>
      </c>
      <c r="F4" s="20" t="s">
        <v>35</v>
      </c>
      <c r="G4" s="20">
        <v>1076</v>
      </c>
      <c r="H4" s="20" t="s">
        <v>25</v>
      </c>
    </row>
    <row r="5" spans="1:15" x14ac:dyDescent="0.25">
      <c r="A5" s="21">
        <v>43913</v>
      </c>
      <c r="B5" s="22">
        <v>4</v>
      </c>
      <c r="D5" s="29">
        <v>44986</v>
      </c>
      <c r="E5" s="20">
        <v>1077</v>
      </c>
      <c r="F5" s="20" t="s">
        <v>35</v>
      </c>
      <c r="G5" s="20">
        <v>1351</v>
      </c>
      <c r="H5" s="20" t="s">
        <v>32</v>
      </c>
    </row>
    <row r="6" spans="1:15" x14ac:dyDescent="0.25">
      <c r="A6" s="21">
        <v>43914</v>
      </c>
      <c r="B6" s="22">
        <v>5</v>
      </c>
      <c r="D6" s="29">
        <v>45261</v>
      </c>
      <c r="E6" s="20">
        <v>1352</v>
      </c>
      <c r="F6" s="20" t="s">
        <v>35</v>
      </c>
      <c r="G6" s="20">
        <v>1827</v>
      </c>
      <c r="H6" s="20" t="s">
        <v>33</v>
      </c>
    </row>
    <row r="7" spans="1:15" x14ac:dyDescent="0.25">
      <c r="A7" s="21">
        <v>43915</v>
      </c>
      <c r="B7" s="22">
        <v>6</v>
      </c>
      <c r="D7" s="16"/>
      <c r="G7" s="23"/>
    </row>
    <row r="8" spans="1:15" x14ac:dyDescent="0.25">
      <c r="A8" s="21">
        <v>43916</v>
      </c>
      <c r="B8" s="22">
        <v>7</v>
      </c>
      <c r="H8" s="34" t="s">
        <v>38</v>
      </c>
      <c r="I8" s="30" t="s">
        <v>2</v>
      </c>
      <c r="J8" s="30" t="s">
        <v>3</v>
      </c>
      <c r="K8" s="30" t="s">
        <v>37</v>
      </c>
      <c r="L8" s="28" t="s">
        <v>36</v>
      </c>
      <c r="M8" s="28" t="s">
        <v>53</v>
      </c>
      <c r="N8" s="28" t="s">
        <v>54</v>
      </c>
      <c r="O8" s="28" t="s">
        <v>172</v>
      </c>
    </row>
    <row r="9" spans="1:15" ht="15.75" x14ac:dyDescent="0.25">
      <c r="A9" s="21">
        <v>43917</v>
      </c>
      <c r="B9" s="22">
        <v>8</v>
      </c>
      <c r="D9" s="24"/>
      <c r="H9" s="34">
        <v>1</v>
      </c>
      <c r="I9" s="31">
        <f>TimeSheet!B24</f>
        <v>45313</v>
      </c>
      <c r="J9" s="32" t="s">
        <v>11</v>
      </c>
      <c r="K9" s="25">
        <f>VLOOKUP(I9,A:B,2,FALSE)</f>
        <v>1404</v>
      </c>
      <c r="L9" s="33" t="str">
        <f>IF(AND(K9&gt;0,K9&lt;256),H1,IF(AND(K9&gt;256,K9&lt;531),H2,IF(AND(K9&gt;530,K9&lt;804),H3,IF(AND(K9&gt;803,K9&lt;1077),H4,IF(AND(K9&gt;1076,K9&lt;1352),H5,IF(AND(K9&gt;1351,K9&lt;1827),H6,H1))))))</f>
        <v>H</v>
      </c>
      <c r="M9" s="43">
        <f>'VPS Casual Hourly Rates'!K8</f>
        <v>32.700000000000003</v>
      </c>
      <c r="N9" s="51">
        <f>TimeSheet!P24</f>
        <v>0</v>
      </c>
      <c r="O9" s="48">
        <f>M9*N9</f>
        <v>0</v>
      </c>
    </row>
    <row r="10" spans="1:15" ht="15.75" x14ac:dyDescent="0.25">
      <c r="A10" s="21">
        <v>43918</v>
      </c>
      <c r="B10" s="22">
        <v>9</v>
      </c>
      <c r="H10" s="34">
        <v>2</v>
      </c>
      <c r="I10" s="31">
        <f>TimeSheet!B25</f>
        <v>45314</v>
      </c>
      <c r="J10" s="32" t="s">
        <v>12</v>
      </c>
      <c r="K10" s="25">
        <f t="shared" ref="K10:K23" si="0">VLOOKUP(I10,A:B,2,FALSE)</f>
        <v>1405</v>
      </c>
      <c r="L10" s="27" t="str">
        <f>IF(AND(K10&gt;0,K10&lt;256),H1,IF(AND(K10&gt;256,K10&lt;531),H2,IF(AND(K10&gt;530,K10&lt;804),H3,IF(AND(K10&gt;803,K10&lt;1077),H4,IF(AND(K10&gt;1076,K10&lt;1352),H5,IF(AND(K10&gt;1351,K10&lt;1827),H6,H1))))))</f>
        <v>H</v>
      </c>
      <c r="M10" s="43">
        <f>'VPS Casual Hourly Rates'!L8</f>
        <v>32.700000000000003</v>
      </c>
      <c r="N10" s="51">
        <f>TimeSheet!P25</f>
        <v>0</v>
      </c>
      <c r="O10" s="48">
        <f t="shared" ref="O10:O23" si="1">M10*N10</f>
        <v>0</v>
      </c>
    </row>
    <row r="11" spans="1:15" ht="15.75" x14ac:dyDescent="0.25">
      <c r="A11" s="21">
        <v>43919</v>
      </c>
      <c r="B11" s="22">
        <v>10</v>
      </c>
      <c r="H11" s="34">
        <v>3</v>
      </c>
      <c r="I11" s="31">
        <f>TimeSheet!B26</f>
        <v>45315</v>
      </c>
      <c r="J11" s="32" t="s">
        <v>13</v>
      </c>
      <c r="K11" s="25">
        <f t="shared" si="0"/>
        <v>1406</v>
      </c>
      <c r="L11" s="27" t="str">
        <f>IF(AND(K11&gt;0,K11&lt;256),H1,IF(AND(K11&gt;256,K11&lt;531),H2,IF(AND(K11&gt;530,K11&lt;804),H3,IF(AND(K11&gt;803,K11&lt;1077),H4,IF(AND(K11&gt;1076,K11&lt;1352),H5,IF(AND(K11&gt;1351,K11&lt;1827),H6,H1))))))</f>
        <v>H</v>
      </c>
      <c r="M11" s="43">
        <f>'VPS Casual Hourly Rates'!M8</f>
        <v>32.700000000000003</v>
      </c>
      <c r="N11" s="51">
        <f>TimeSheet!P26</f>
        <v>0</v>
      </c>
      <c r="O11" s="48">
        <f t="shared" si="1"/>
        <v>0</v>
      </c>
    </row>
    <row r="12" spans="1:15" ht="15.75" x14ac:dyDescent="0.25">
      <c r="A12" s="21">
        <v>43920</v>
      </c>
      <c r="B12" s="22">
        <v>11</v>
      </c>
      <c r="H12" s="34">
        <v>4</v>
      </c>
      <c r="I12" s="31">
        <f>TimeSheet!B27</f>
        <v>45316</v>
      </c>
      <c r="J12" s="32" t="s">
        <v>14</v>
      </c>
      <c r="K12" s="25">
        <f t="shared" si="0"/>
        <v>1407</v>
      </c>
      <c r="L12" s="27" t="str">
        <f>IF(AND(K12&gt;0,K12&lt;256),H1,IF(AND(K12&gt;256,K12&lt;531),H2,IF(AND(K12&gt;530,K12&lt;804),H3,IF(AND(K12&gt;803,K12&lt;1077),H4,IF(AND(K12&gt;1076,K12&lt;1352),H5,IF(AND(K12&gt;1351,K12&lt;1827),H6,H1))))))</f>
        <v>H</v>
      </c>
      <c r="M12" s="43">
        <f>'VPS Casual Hourly Rates'!N8</f>
        <v>32.700000000000003</v>
      </c>
      <c r="N12" s="51">
        <f>TimeSheet!P27</f>
        <v>0</v>
      </c>
      <c r="O12" s="48">
        <f t="shared" si="1"/>
        <v>0</v>
      </c>
    </row>
    <row r="13" spans="1:15" ht="15.75" x14ac:dyDescent="0.25">
      <c r="A13" s="21">
        <v>43921</v>
      </c>
      <c r="B13" s="22">
        <v>12</v>
      </c>
      <c r="H13" s="34">
        <v>5</v>
      </c>
      <c r="I13" s="31">
        <f>TimeSheet!B28</f>
        <v>45317</v>
      </c>
      <c r="J13" s="32" t="s">
        <v>15</v>
      </c>
      <c r="K13" s="25">
        <f t="shared" si="0"/>
        <v>1408</v>
      </c>
      <c r="L13" s="27" t="str">
        <f>IF(AND(K13&gt;0,K13&lt;256),H1,IF(AND(K13&gt;256,K13&lt;531),H2,IF(AND(K13&gt;530,K13&lt;804),H3,IF(AND(K13&gt;803,K13&lt;1077),H4,IF(AND(K13&gt;1076,K13&lt;1352),H5,IF(AND(K13&gt;1351,K13&lt;1827),H6,H1))))))</f>
        <v>H</v>
      </c>
      <c r="M13" s="43">
        <f>'VPS Casual Hourly Rates'!O8</f>
        <v>32.700000000000003</v>
      </c>
      <c r="N13" s="51">
        <f>TimeSheet!P28</f>
        <v>0</v>
      </c>
      <c r="O13" s="48">
        <f t="shared" si="1"/>
        <v>0</v>
      </c>
    </row>
    <row r="14" spans="1:15" ht="15.75" x14ac:dyDescent="0.25">
      <c r="A14" s="21">
        <v>43922</v>
      </c>
      <c r="B14" s="22">
        <v>13</v>
      </c>
      <c r="H14" s="34">
        <v>6</v>
      </c>
      <c r="I14" s="31">
        <f>TimeSheet!B29</f>
        <v>45318</v>
      </c>
      <c r="J14" s="32" t="s">
        <v>16</v>
      </c>
      <c r="K14" s="25">
        <f t="shared" si="0"/>
        <v>1409</v>
      </c>
      <c r="L14" s="27" t="str">
        <f>IF(AND(K14&gt;0,K14&lt;256),H1,IF(AND(K14&gt;256,K14&lt;531),H2,IF(AND(K14&gt;530,K14&lt;804),H3,IF(AND(K14&gt;803,K14&lt;1077),H4,IF(AND(K14&gt;1076,K14&lt;1352),H5,IF(AND(K14&gt;1351,K14&lt;1827),H6,H1))))))</f>
        <v>H</v>
      </c>
      <c r="M14" s="43">
        <f>'VPS Casual Hourly Rates'!P8</f>
        <v>32.700000000000003</v>
      </c>
      <c r="N14" s="51">
        <f>TimeSheet!P29</f>
        <v>0</v>
      </c>
      <c r="O14" s="48">
        <f t="shared" si="1"/>
        <v>0</v>
      </c>
    </row>
    <row r="15" spans="1:15" ht="15.75" x14ac:dyDescent="0.25">
      <c r="A15" s="21">
        <v>43923</v>
      </c>
      <c r="B15" s="22">
        <v>14</v>
      </c>
      <c r="H15" s="34">
        <v>7</v>
      </c>
      <c r="I15" s="31">
        <f>TimeSheet!B30</f>
        <v>45319</v>
      </c>
      <c r="J15" s="32" t="s">
        <v>17</v>
      </c>
      <c r="K15" s="25">
        <f t="shared" si="0"/>
        <v>1410</v>
      </c>
      <c r="L15" s="27" t="str">
        <f>IF(AND(K15&gt;0,K15&lt;256),H1,IF(AND(K15&gt;256,K15&lt;531),H2,IF(AND(K15&gt;530,K15&lt;804),H3,IF(AND(K15&gt;803,K15&lt;1077),H4,IF(AND(K15&gt;1076,K15&lt;1352),H5,IF(AND(K15&gt;1351,K15&lt;1827),H6,H1))))))</f>
        <v>H</v>
      </c>
      <c r="M15" s="43">
        <f>'VPS Casual Hourly Rates'!Q8</f>
        <v>32.700000000000003</v>
      </c>
      <c r="N15" s="51">
        <f>TimeSheet!P30</f>
        <v>0</v>
      </c>
      <c r="O15" s="48">
        <f t="shared" si="1"/>
        <v>0</v>
      </c>
    </row>
    <row r="16" spans="1:15" x14ac:dyDescent="0.25">
      <c r="A16" s="21">
        <v>43924</v>
      </c>
      <c r="B16" s="22">
        <v>15</v>
      </c>
      <c r="H16" s="34"/>
      <c r="I16" s="31"/>
      <c r="J16" s="30"/>
      <c r="K16" s="25"/>
      <c r="M16" t="s">
        <v>175</v>
      </c>
      <c r="N16" s="51">
        <f>TimeSheet!P31</f>
        <v>0</v>
      </c>
      <c r="O16" s="48">
        <f>SUM(O9:O15)</f>
        <v>0</v>
      </c>
    </row>
    <row r="17" spans="1:15" ht="15.75" x14ac:dyDescent="0.25">
      <c r="A17" s="21">
        <v>43925</v>
      </c>
      <c r="B17" s="22">
        <v>16</v>
      </c>
      <c r="H17" s="34">
        <v>8</v>
      </c>
      <c r="I17" s="31">
        <f>TimeSheet!B32</f>
        <v>45320</v>
      </c>
      <c r="J17" s="32" t="s">
        <v>11</v>
      </c>
      <c r="K17" s="25">
        <f t="shared" si="0"/>
        <v>1411</v>
      </c>
      <c r="L17" s="27" t="str">
        <f>IF(AND(K17&gt;0,K17&lt;256),H1,IF(AND(K17&gt;256,K17&lt;531),H2,IF(AND(K17&gt;530,K17&lt;804),H3,IF(AND(K17&gt;803,K17&lt;1077),H4,IF(AND(K17&gt;1076,K17&lt;1352),H5,IF(AND(K17&gt;1351,K17&lt;1827),H6,H1))))))</f>
        <v>H</v>
      </c>
      <c r="M17" s="43">
        <f>'VPS Casual Hourly Rates'!S8</f>
        <v>32.700000000000003</v>
      </c>
      <c r="N17" s="51">
        <f>TimeSheet!P32</f>
        <v>0</v>
      </c>
      <c r="O17" s="48">
        <f t="shared" si="1"/>
        <v>0</v>
      </c>
    </row>
    <row r="18" spans="1:15" ht="15.75" x14ac:dyDescent="0.25">
      <c r="A18" s="21">
        <v>43926</v>
      </c>
      <c r="B18" s="22">
        <v>17</v>
      </c>
      <c r="H18" s="34">
        <v>9</v>
      </c>
      <c r="I18" s="31">
        <f>TimeSheet!B33</f>
        <v>45321</v>
      </c>
      <c r="J18" s="32" t="s">
        <v>12</v>
      </c>
      <c r="K18" s="25">
        <f t="shared" si="0"/>
        <v>1412</v>
      </c>
      <c r="L18" s="27" t="str">
        <f>IF(AND(K18&gt;0,K18&lt;256),H1,IF(AND(K18&gt;256,K18&lt;531),H2,IF(AND(K18&gt;530,K18&lt;804),H3,IF(AND(K18&gt;803,K18&lt;1077),H4,IF(AND(K18&gt;1076,K18&lt;1352),H5,IF(AND(K18&gt;1351,K18&lt;1827),H6,H1))))))</f>
        <v>H</v>
      </c>
      <c r="M18" s="43">
        <f>'VPS Casual Hourly Rates'!T8</f>
        <v>32.700000000000003</v>
      </c>
      <c r="N18" s="51">
        <f>TimeSheet!P33</f>
        <v>0</v>
      </c>
      <c r="O18" s="48">
        <f t="shared" si="1"/>
        <v>0</v>
      </c>
    </row>
    <row r="19" spans="1:15" ht="15.75" x14ac:dyDescent="0.25">
      <c r="A19" s="21">
        <v>43927</v>
      </c>
      <c r="B19" s="22">
        <v>18</v>
      </c>
      <c r="H19" s="34">
        <v>10</v>
      </c>
      <c r="I19" s="31">
        <f>TimeSheet!B34</f>
        <v>45322</v>
      </c>
      <c r="J19" s="32" t="s">
        <v>13</v>
      </c>
      <c r="K19" s="25">
        <f t="shared" si="0"/>
        <v>1413</v>
      </c>
      <c r="L19" s="27" t="str">
        <f>IF(AND(K19&gt;0,K19&lt;256),H1,IF(AND(K19&gt;256,K19&lt;531),H2,IF(AND(K19&gt;530,K19&lt;804),H3,IF(AND(K19&gt;803,K19&lt;1077),H4,IF(AND(K19&gt;1076,K19&lt;1352),H5,IF(AND(K19&gt;1351,K19&lt;1827),H6,H1))))))</f>
        <v>H</v>
      </c>
      <c r="M19" s="43">
        <f>'VPS Casual Hourly Rates'!U8</f>
        <v>32.700000000000003</v>
      </c>
      <c r="N19" s="51">
        <f>TimeSheet!P34</f>
        <v>0</v>
      </c>
      <c r="O19" s="48">
        <f t="shared" si="1"/>
        <v>0</v>
      </c>
    </row>
    <row r="20" spans="1:15" ht="15.75" x14ac:dyDescent="0.25">
      <c r="A20" s="21">
        <v>43928</v>
      </c>
      <c r="B20" s="22">
        <v>19</v>
      </c>
      <c r="H20" s="34">
        <v>11</v>
      </c>
      <c r="I20" s="31">
        <f>TimeSheet!B35</f>
        <v>45323</v>
      </c>
      <c r="J20" s="32" t="s">
        <v>14</v>
      </c>
      <c r="K20" s="25">
        <f t="shared" si="0"/>
        <v>1414</v>
      </c>
      <c r="L20" s="27" t="str">
        <f>IF(AND(K20&gt;0,K20&lt;256),H1,IF(AND(K20&gt;256,K20&lt;531),H2,IF(AND(K20&gt;530,K20&lt;804),H3,IF(AND(K20&gt;803,K20&lt;1077),H4,IF(AND(K20&gt;1076,K20&lt;1352),H5,IF(AND(K20&gt;1351,K20&lt;1827),H6,H1))))))</f>
        <v>H</v>
      </c>
      <c r="M20" s="43">
        <f>'VPS Casual Hourly Rates'!V8</f>
        <v>32.700000000000003</v>
      </c>
      <c r="N20" s="51">
        <f>TimeSheet!P35</f>
        <v>0</v>
      </c>
      <c r="O20" s="48">
        <f t="shared" si="1"/>
        <v>0</v>
      </c>
    </row>
    <row r="21" spans="1:15" ht="15.75" x14ac:dyDescent="0.25">
      <c r="A21" s="21">
        <v>43929</v>
      </c>
      <c r="B21" s="22">
        <v>20</v>
      </c>
      <c r="H21" s="34">
        <v>12</v>
      </c>
      <c r="I21" s="31">
        <f>TimeSheet!B36</f>
        <v>45324</v>
      </c>
      <c r="J21" s="32" t="s">
        <v>15</v>
      </c>
      <c r="K21" s="25">
        <f t="shared" si="0"/>
        <v>1415</v>
      </c>
      <c r="L21" s="27" t="str">
        <f>IF(AND(K21&gt;0,K21&lt;256),H1,IF(AND(K21&gt;256,K21&lt;531),H2,IF(AND(K21&gt;530,K21&lt;804),H3,IF(AND(K21&gt;803,K21&lt;1077),H4,IF(AND(K21&gt;1076,K21&lt;1352),H5,IF(AND(K21&gt;1351,K21&lt;1827),H6,H1))))))</f>
        <v>H</v>
      </c>
      <c r="M21" s="43">
        <f>'VPS Casual Hourly Rates'!W8</f>
        <v>32.700000000000003</v>
      </c>
      <c r="N21" s="51">
        <f>TimeSheet!P36</f>
        <v>0</v>
      </c>
      <c r="O21" s="48">
        <f t="shared" si="1"/>
        <v>0</v>
      </c>
    </row>
    <row r="22" spans="1:15" ht="15.75" x14ac:dyDescent="0.25">
      <c r="A22" s="21">
        <v>43930</v>
      </c>
      <c r="B22" s="22">
        <v>21</v>
      </c>
      <c r="H22" s="34">
        <v>13</v>
      </c>
      <c r="I22" s="31">
        <f>TimeSheet!B37</f>
        <v>45325</v>
      </c>
      <c r="J22" s="32" t="s">
        <v>16</v>
      </c>
      <c r="K22" s="25">
        <f t="shared" si="0"/>
        <v>1416</v>
      </c>
      <c r="L22" s="27" t="str">
        <f>IF(AND(K22&gt;0,K22&lt;256),H1,IF(AND(K22&gt;256,K22&lt;531),H2,IF(AND(K22&gt;530,K22&lt;804),H3,IF(AND(K22&gt;803,K22&lt;1077),H4,IF(AND(K22&gt;1076,K22&lt;1352),H5,IF(AND(K22&gt;1351,K22&lt;1827),H6,H1))))))</f>
        <v>H</v>
      </c>
      <c r="M22" s="43">
        <f>'VPS Casual Hourly Rates'!X8</f>
        <v>32.700000000000003</v>
      </c>
      <c r="N22" s="51">
        <f>TimeSheet!P37</f>
        <v>0</v>
      </c>
      <c r="O22" s="48">
        <f t="shared" si="1"/>
        <v>0</v>
      </c>
    </row>
    <row r="23" spans="1:15" ht="15.75" x14ac:dyDescent="0.25">
      <c r="A23" s="21">
        <v>43931</v>
      </c>
      <c r="B23" s="22">
        <v>22</v>
      </c>
      <c r="H23" s="34">
        <v>14</v>
      </c>
      <c r="I23" s="31">
        <f>TimeSheet!B38</f>
        <v>45326</v>
      </c>
      <c r="J23" s="32" t="s">
        <v>17</v>
      </c>
      <c r="K23" s="25">
        <f t="shared" si="0"/>
        <v>1417</v>
      </c>
      <c r="L23" s="27" t="str">
        <f>IF(AND(K23&gt;0,K23&lt;256),H1,IF(AND(K23&gt;256,K23&lt;531),H2,IF(AND(K23&gt;530,K23&lt;804),H3,IF(AND(K23&gt;803,K23&lt;1077),H4,IF(AND(K23&gt;1076,K23&lt;1352),H5,IF(AND(K23&gt;1351,K23&lt;1827),H6,H1))))))</f>
        <v>H</v>
      </c>
      <c r="M23" s="43">
        <f>'VPS Casual Hourly Rates'!Y8</f>
        <v>32.700000000000003</v>
      </c>
      <c r="N23" s="51">
        <f>TimeSheet!P38</f>
        <v>0</v>
      </c>
      <c r="O23" s="48">
        <f t="shared" si="1"/>
        <v>0</v>
      </c>
    </row>
    <row r="24" spans="1:15" x14ac:dyDescent="0.25">
      <c r="A24" s="21">
        <v>43932</v>
      </c>
      <c r="B24" s="22">
        <v>23</v>
      </c>
      <c r="I24" s="30"/>
      <c r="J24" s="30"/>
      <c r="K24" s="30"/>
      <c r="M24" t="s">
        <v>174</v>
      </c>
      <c r="N24">
        <f>TimeSheet!P39</f>
        <v>0</v>
      </c>
      <c r="O24" s="48">
        <f>SUM(O17:O23)</f>
        <v>0</v>
      </c>
    </row>
    <row r="25" spans="1:15" x14ac:dyDescent="0.25">
      <c r="A25" s="21">
        <v>43933</v>
      </c>
      <c r="B25" s="22">
        <v>24</v>
      </c>
      <c r="I25" s="30"/>
      <c r="J25" s="30"/>
      <c r="K25" s="30"/>
      <c r="M25" t="s">
        <v>173</v>
      </c>
      <c r="N25">
        <f>N16+N24</f>
        <v>0</v>
      </c>
      <c r="O25" s="48">
        <f>O16+O24</f>
        <v>0</v>
      </c>
    </row>
    <row r="26" spans="1:15" x14ac:dyDescent="0.25">
      <c r="A26" s="21">
        <v>43934</v>
      </c>
      <c r="B26" s="22">
        <v>25</v>
      </c>
    </row>
    <row r="27" spans="1:15" x14ac:dyDescent="0.25">
      <c r="A27" s="21">
        <v>43935</v>
      </c>
      <c r="B27" s="22">
        <v>26</v>
      </c>
    </row>
    <row r="28" spans="1:15" x14ac:dyDescent="0.25">
      <c r="A28" s="21">
        <v>43936</v>
      </c>
      <c r="B28" s="22">
        <v>27</v>
      </c>
    </row>
    <row r="29" spans="1:15" x14ac:dyDescent="0.25">
      <c r="A29" s="21">
        <v>43937</v>
      </c>
      <c r="B29" s="22">
        <v>28</v>
      </c>
    </row>
    <row r="30" spans="1:15" x14ac:dyDescent="0.25">
      <c r="A30" s="21">
        <v>43938</v>
      </c>
      <c r="B30" s="22">
        <v>29</v>
      </c>
    </row>
    <row r="31" spans="1:15" x14ac:dyDescent="0.25">
      <c r="A31" s="21">
        <v>43939</v>
      </c>
      <c r="B31" s="22">
        <v>30</v>
      </c>
    </row>
    <row r="32" spans="1:15" x14ac:dyDescent="0.25">
      <c r="A32" s="21">
        <v>43940</v>
      </c>
      <c r="B32" s="22">
        <v>31</v>
      </c>
    </row>
    <row r="33" spans="1:2" x14ac:dyDescent="0.25">
      <c r="A33" s="21">
        <v>43941</v>
      </c>
      <c r="B33" s="22">
        <v>32</v>
      </c>
    </row>
    <row r="34" spans="1:2" x14ac:dyDescent="0.25">
      <c r="A34" s="21">
        <v>43942</v>
      </c>
      <c r="B34" s="22">
        <v>33</v>
      </c>
    </row>
    <row r="35" spans="1:2" x14ac:dyDescent="0.25">
      <c r="A35" s="21">
        <v>43943</v>
      </c>
      <c r="B35" s="22">
        <v>34</v>
      </c>
    </row>
    <row r="36" spans="1:2" x14ac:dyDescent="0.25">
      <c r="A36" s="21">
        <v>43944</v>
      </c>
      <c r="B36" s="22">
        <v>35</v>
      </c>
    </row>
    <row r="37" spans="1:2" x14ac:dyDescent="0.25">
      <c r="A37" s="21">
        <v>43945</v>
      </c>
      <c r="B37" s="22">
        <v>36</v>
      </c>
    </row>
    <row r="38" spans="1:2" x14ac:dyDescent="0.25">
      <c r="A38" s="21">
        <v>43946</v>
      </c>
      <c r="B38" s="22">
        <v>37</v>
      </c>
    </row>
    <row r="39" spans="1:2" x14ac:dyDescent="0.25">
      <c r="A39" s="21">
        <v>43947</v>
      </c>
      <c r="B39" s="22">
        <v>38</v>
      </c>
    </row>
    <row r="40" spans="1:2" x14ac:dyDescent="0.25">
      <c r="A40" s="21">
        <v>43948</v>
      </c>
      <c r="B40" s="22">
        <v>39</v>
      </c>
    </row>
    <row r="41" spans="1:2" x14ac:dyDescent="0.25">
      <c r="A41" s="21">
        <v>43949</v>
      </c>
      <c r="B41" s="22">
        <v>40</v>
      </c>
    </row>
    <row r="42" spans="1:2" x14ac:dyDescent="0.25">
      <c r="A42" s="21">
        <v>43950</v>
      </c>
      <c r="B42" s="22">
        <v>41</v>
      </c>
    </row>
    <row r="43" spans="1:2" x14ac:dyDescent="0.25">
      <c r="A43" s="21">
        <v>43951</v>
      </c>
      <c r="B43" s="22">
        <v>42</v>
      </c>
    </row>
    <row r="44" spans="1:2" x14ac:dyDescent="0.25">
      <c r="A44" s="21">
        <v>43952</v>
      </c>
      <c r="B44" s="22">
        <v>43</v>
      </c>
    </row>
    <row r="45" spans="1:2" x14ac:dyDescent="0.25">
      <c r="A45" s="21">
        <v>43953</v>
      </c>
      <c r="B45" s="22">
        <v>44</v>
      </c>
    </row>
    <row r="46" spans="1:2" x14ac:dyDescent="0.25">
      <c r="A46" s="21">
        <v>43954</v>
      </c>
      <c r="B46" s="22">
        <v>45</v>
      </c>
    </row>
    <row r="47" spans="1:2" x14ac:dyDescent="0.25">
      <c r="A47" s="21">
        <v>43955</v>
      </c>
      <c r="B47" s="22">
        <v>46</v>
      </c>
    </row>
    <row r="48" spans="1:2" x14ac:dyDescent="0.25">
      <c r="A48" s="21">
        <v>43956</v>
      </c>
      <c r="B48" s="22">
        <v>47</v>
      </c>
    </row>
    <row r="49" spans="1:2" x14ac:dyDescent="0.25">
      <c r="A49" s="21">
        <v>43957</v>
      </c>
      <c r="B49" s="22">
        <v>48</v>
      </c>
    </row>
    <row r="50" spans="1:2" x14ac:dyDescent="0.25">
      <c r="A50" s="21">
        <v>43958</v>
      </c>
      <c r="B50" s="22">
        <v>49</v>
      </c>
    </row>
    <row r="51" spans="1:2" x14ac:dyDescent="0.25">
      <c r="A51" s="21">
        <v>43959</v>
      </c>
      <c r="B51" s="22">
        <v>50</v>
      </c>
    </row>
    <row r="52" spans="1:2" x14ac:dyDescent="0.25">
      <c r="A52" s="21">
        <v>43960</v>
      </c>
      <c r="B52" s="22">
        <v>51</v>
      </c>
    </row>
    <row r="53" spans="1:2" x14ac:dyDescent="0.25">
      <c r="A53" s="21">
        <v>43961</v>
      </c>
      <c r="B53" s="22">
        <v>52</v>
      </c>
    </row>
    <row r="54" spans="1:2" x14ac:dyDescent="0.25">
      <c r="A54" s="21">
        <v>43962</v>
      </c>
      <c r="B54" s="22">
        <v>53</v>
      </c>
    </row>
    <row r="55" spans="1:2" x14ac:dyDescent="0.25">
      <c r="A55" s="21">
        <v>43963</v>
      </c>
      <c r="B55" s="22">
        <v>54</v>
      </c>
    </row>
    <row r="56" spans="1:2" x14ac:dyDescent="0.25">
      <c r="A56" s="21">
        <v>43964</v>
      </c>
      <c r="B56" s="22">
        <v>55</v>
      </c>
    </row>
    <row r="57" spans="1:2" x14ac:dyDescent="0.25">
      <c r="A57" s="21">
        <v>43965</v>
      </c>
      <c r="B57" s="22">
        <v>56</v>
      </c>
    </row>
    <row r="58" spans="1:2" x14ac:dyDescent="0.25">
      <c r="A58" s="21">
        <v>43966</v>
      </c>
      <c r="B58" s="22">
        <v>57</v>
      </c>
    </row>
    <row r="59" spans="1:2" x14ac:dyDescent="0.25">
      <c r="A59" s="21">
        <v>43967</v>
      </c>
      <c r="B59" s="22">
        <v>58</v>
      </c>
    </row>
    <row r="60" spans="1:2" x14ac:dyDescent="0.25">
      <c r="A60" s="21">
        <v>43968</v>
      </c>
      <c r="B60" s="22">
        <v>59</v>
      </c>
    </row>
    <row r="61" spans="1:2" x14ac:dyDescent="0.25">
      <c r="A61" s="21">
        <v>43969</v>
      </c>
      <c r="B61" s="22">
        <v>60</v>
      </c>
    </row>
    <row r="62" spans="1:2" x14ac:dyDescent="0.25">
      <c r="A62" s="21">
        <v>43970</v>
      </c>
      <c r="B62" s="22">
        <v>61</v>
      </c>
    </row>
    <row r="63" spans="1:2" x14ac:dyDescent="0.25">
      <c r="A63" s="21">
        <v>43971</v>
      </c>
      <c r="B63" s="22">
        <v>62</v>
      </c>
    </row>
    <row r="64" spans="1:2" x14ac:dyDescent="0.25">
      <c r="A64" s="21">
        <v>43972</v>
      </c>
      <c r="B64" s="22">
        <v>63</v>
      </c>
    </row>
    <row r="65" spans="1:2" x14ac:dyDescent="0.25">
      <c r="A65" s="21">
        <v>43973</v>
      </c>
      <c r="B65" s="22">
        <v>64</v>
      </c>
    </row>
    <row r="66" spans="1:2" x14ac:dyDescent="0.25">
      <c r="A66" s="21">
        <v>43974</v>
      </c>
      <c r="B66" s="22">
        <v>65</v>
      </c>
    </row>
    <row r="67" spans="1:2" x14ac:dyDescent="0.25">
      <c r="A67" s="21">
        <v>43975</v>
      </c>
      <c r="B67" s="22">
        <v>66</v>
      </c>
    </row>
    <row r="68" spans="1:2" x14ac:dyDescent="0.25">
      <c r="A68" s="21">
        <v>43976</v>
      </c>
      <c r="B68" s="22">
        <v>67</v>
      </c>
    </row>
    <row r="69" spans="1:2" x14ac:dyDescent="0.25">
      <c r="A69" s="21">
        <v>43977</v>
      </c>
      <c r="B69" s="22">
        <v>68</v>
      </c>
    </row>
    <row r="70" spans="1:2" x14ac:dyDescent="0.25">
      <c r="A70" s="21">
        <v>43978</v>
      </c>
      <c r="B70" s="22">
        <v>69</v>
      </c>
    </row>
    <row r="71" spans="1:2" x14ac:dyDescent="0.25">
      <c r="A71" s="21">
        <v>43979</v>
      </c>
      <c r="B71" s="22">
        <v>70</v>
      </c>
    </row>
    <row r="72" spans="1:2" x14ac:dyDescent="0.25">
      <c r="A72" s="21">
        <v>43980</v>
      </c>
      <c r="B72" s="22">
        <v>71</v>
      </c>
    </row>
    <row r="73" spans="1:2" x14ac:dyDescent="0.25">
      <c r="A73" s="21">
        <v>43981</v>
      </c>
      <c r="B73" s="22">
        <v>72</v>
      </c>
    </row>
    <row r="74" spans="1:2" x14ac:dyDescent="0.25">
      <c r="A74" s="21">
        <v>43982</v>
      </c>
      <c r="B74" s="22">
        <v>73</v>
      </c>
    </row>
    <row r="75" spans="1:2" x14ac:dyDescent="0.25">
      <c r="A75" s="21">
        <v>43983</v>
      </c>
      <c r="B75" s="22">
        <v>74</v>
      </c>
    </row>
    <row r="76" spans="1:2" x14ac:dyDescent="0.25">
      <c r="A76" s="21">
        <v>43984</v>
      </c>
      <c r="B76" s="22">
        <v>75</v>
      </c>
    </row>
    <row r="77" spans="1:2" x14ac:dyDescent="0.25">
      <c r="A77" s="21">
        <v>43985</v>
      </c>
      <c r="B77" s="22">
        <v>76</v>
      </c>
    </row>
    <row r="78" spans="1:2" x14ac:dyDescent="0.25">
      <c r="A78" s="21">
        <v>43986</v>
      </c>
      <c r="B78" s="22">
        <v>77</v>
      </c>
    </row>
    <row r="79" spans="1:2" x14ac:dyDescent="0.25">
      <c r="A79" s="21">
        <v>43987</v>
      </c>
      <c r="B79" s="22">
        <v>78</v>
      </c>
    </row>
    <row r="80" spans="1:2" x14ac:dyDescent="0.25">
      <c r="A80" s="21">
        <v>43988</v>
      </c>
      <c r="B80" s="22">
        <v>79</v>
      </c>
    </row>
    <row r="81" spans="1:2" x14ac:dyDescent="0.25">
      <c r="A81" s="21">
        <v>43989</v>
      </c>
      <c r="B81" s="22">
        <v>80</v>
      </c>
    </row>
    <row r="82" spans="1:2" x14ac:dyDescent="0.25">
      <c r="A82" s="21">
        <v>43990</v>
      </c>
      <c r="B82" s="22">
        <v>81</v>
      </c>
    </row>
    <row r="83" spans="1:2" x14ac:dyDescent="0.25">
      <c r="A83" s="21">
        <v>43991</v>
      </c>
      <c r="B83" s="22">
        <v>82</v>
      </c>
    </row>
    <row r="84" spans="1:2" x14ac:dyDescent="0.25">
      <c r="A84" s="21">
        <v>43992</v>
      </c>
      <c r="B84" s="22">
        <v>83</v>
      </c>
    </row>
    <row r="85" spans="1:2" x14ac:dyDescent="0.25">
      <c r="A85" s="21">
        <v>43993</v>
      </c>
      <c r="B85" s="22">
        <v>84</v>
      </c>
    </row>
    <row r="86" spans="1:2" x14ac:dyDescent="0.25">
      <c r="A86" s="21">
        <v>43994</v>
      </c>
      <c r="B86" s="22">
        <v>85</v>
      </c>
    </row>
    <row r="87" spans="1:2" x14ac:dyDescent="0.25">
      <c r="A87" s="21">
        <v>43995</v>
      </c>
      <c r="B87" s="22">
        <v>86</v>
      </c>
    </row>
    <row r="88" spans="1:2" x14ac:dyDescent="0.25">
      <c r="A88" s="21">
        <v>43996</v>
      </c>
      <c r="B88" s="22">
        <v>87</v>
      </c>
    </row>
    <row r="89" spans="1:2" x14ac:dyDescent="0.25">
      <c r="A89" s="21">
        <v>43997</v>
      </c>
      <c r="B89" s="22">
        <v>88</v>
      </c>
    </row>
    <row r="90" spans="1:2" x14ac:dyDescent="0.25">
      <c r="A90" s="21">
        <v>43998</v>
      </c>
      <c r="B90" s="22">
        <v>89</v>
      </c>
    </row>
    <row r="91" spans="1:2" x14ac:dyDescent="0.25">
      <c r="A91" s="21">
        <v>43999</v>
      </c>
      <c r="B91" s="22">
        <v>90</v>
      </c>
    </row>
    <row r="92" spans="1:2" x14ac:dyDescent="0.25">
      <c r="A92" s="21">
        <v>44000</v>
      </c>
      <c r="B92" s="22">
        <v>91</v>
      </c>
    </row>
    <row r="93" spans="1:2" x14ac:dyDescent="0.25">
      <c r="A93" s="21">
        <v>44001</v>
      </c>
      <c r="B93" s="22">
        <v>92</v>
      </c>
    </row>
    <row r="94" spans="1:2" x14ac:dyDescent="0.25">
      <c r="A94" s="21">
        <v>44002</v>
      </c>
      <c r="B94" s="22">
        <v>93</v>
      </c>
    </row>
    <row r="95" spans="1:2" x14ac:dyDescent="0.25">
      <c r="A95" s="21">
        <v>44003</v>
      </c>
      <c r="B95" s="22">
        <v>94</v>
      </c>
    </row>
    <row r="96" spans="1:2" x14ac:dyDescent="0.25">
      <c r="A96" s="21">
        <v>44004</v>
      </c>
      <c r="B96" s="22">
        <v>95</v>
      </c>
    </row>
    <row r="97" spans="1:2" x14ac:dyDescent="0.25">
      <c r="A97" s="21">
        <v>44005</v>
      </c>
      <c r="B97" s="22">
        <v>96</v>
      </c>
    </row>
    <row r="98" spans="1:2" x14ac:dyDescent="0.25">
      <c r="A98" s="21">
        <v>44006</v>
      </c>
      <c r="B98" s="22">
        <v>97</v>
      </c>
    </row>
    <row r="99" spans="1:2" x14ac:dyDescent="0.25">
      <c r="A99" s="21">
        <v>44007</v>
      </c>
      <c r="B99" s="22">
        <v>98</v>
      </c>
    </row>
    <row r="100" spans="1:2" x14ac:dyDescent="0.25">
      <c r="A100" s="21">
        <v>44008</v>
      </c>
      <c r="B100" s="22">
        <v>99</v>
      </c>
    </row>
    <row r="101" spans="1:2" x14ac:dyDescent="0.25">
      <c r="A101" s="21">
        <v>44009</v>
      </c>
      <c r="B101" s="22">
        <v>100</v>
      </c>
    </row>
    <row r="102" spans="1:2" x14ac:dyDescent="0.25">
      <c r="A102" s="21">
        <v>44010</v>
      </c>
      <c r="B102" s="22">
        <v>101</v>
      </c>
    </row>
    <row r="103" spans="1:2" x14ac:dyDescent="0.25">
      <c r="A103" s="21">
        <v>44011</v>
      </c>
      <c r="B103" s="22">
        <v>102</v>
      </c>
    </row>
    <row r="104" spans="1:2" x14ac:dyDescent="0.25">
      <c r="A104" s="21">
        <v>44012</v>
      </c>
      <c r="B104" s="22">
        <v>103</v>
      </c>
    </row>
    <row r="105" spans="1:2" x14ac:dyDescent="0.25">
      <c r="A105" s="21">
        <v>44013</v>
      </c>
      <c r="B105" s="22">
        <v>104</v>
      </c>
    </row>
    <row r="106" spans="1:2" x14ac:dyDescent="0.25">
      <c r="A106" s="21">
        <v>44014</v>
      </c>
      <c r="B106" s="22">
        <v>105</v>
      </c>
    </row>
    <row r="107" spans="1:2" x14ac:dyDescent="0.25">
      <c r="A107" s="21">
        <v>44015</v>
      </c>
      <c r="B107" s="22">
        <v>106</v>
      </c>
    </row>
    <row r="108" spans="1:2" x14ac:dyDescent="0.25">
      <c r="A108" s="21">
        <v>44016</v>
      </c>
      <c r="B108" s="22">
        <v>107</v>
      </c>
    </row>
    <row r="109" spans="1:2" x14ac:dyDescent="0.25">
      <c r="A109" s="21">
        <v>44017</v>
      </c>
      <c r="B109" s="22">
        <v>108</v>
      </c>
    </row>
    <row r="110" spans="1:2" x14ac:dyDescent="0.25">
      <c r="A110" s="21">
        <v>44018</v>
      </c>
      <c r="B110" s="22">
        <v>109</v>
      </c>
    </row>
    <row r="111" spans="1:2" x14ac:dyDescent="0.25">
      <c r="A111" s="21">
        <v>44019</v>
      </c>
      <c r="B111" s="22">
        <v>110</v>
      </c>
    </row>
    <row r="112" spans="1:2" x14ac:dyDescent="0.25">
      <c r="A112" s="21">
        <v>44020</v>
      </c>
      <c r="B112" s="22">
        <v>111</v>
      </c>
    </row>
    <row r="113" spans="1:2" x14ac:dyDescent="0.25">
      <c r="A113" s="21">
        <v>44021</v>
      </c>
      <c r="B113" s="22">
        <v>112</v>
      </c>
    </row>
    <row r="114" spans="1:2" x14ac:dyDescent="0.25">
      <c r="A114" s="21">
        <v>44022</v>
      </c>
      <c r="B114" s="22">
        <v>113</v>
      </c>
    </row>
    <row r="115" spans="1:2" x14ac:dyDescent="0.25">
      <c r="A115" s="21">
        <v>44023</v>
      </c>
      <c r="B115" s="22">
        <v>114</v>
      </c>
    </row>
    <row r="116" spans="1:2" x14ac:dyDescent="0.25">
      <c r="A116" s="21">
        <v>44024</v>
      </c>
      <c r="B116" s="22">
        <v>115</v>
      </c>
    </row>
    <row r="117" spans="1:2" x14ac:dyDescent="0.25">
      <c r="A117" s="21">
        <v>44025</v>
      </c>
      <c r="B117" s="22">
        <v>116</v>
      </c>
    </row>
    <row r="118" spans="1:2" x14ac:dyDescent="0.25">
      <c r="A118" s="21">
        <v>44026</v>
      </c>
      <c r="B118" s="22">
        <v>117</v>
      </c>
    </row>
    <row r="119" spans="1:2" x14ac:dyDescent="0.25">
      <c r="A119" s="21">
        <v>44027</v>
      </c>
      <c r="B119" s="22">
        <v>118</v>
      </c>
    </row>
    <row r="120" spans="1:2" x14ac:dyDescent="0.25">
      <c r="A120" s="21">
        <v>44028</v>
      </c>
      <c r="B120" s="22">
        <v>119</v>
      </c>
    </row>
    <row r="121" spans="1:2" x14ac:dyDescent="0.25">
      <c r="A121" s="21">
        <v>44029</v>
      </c>
      <c r="B121" s="22">
        <v>120</v>
      </c>
    </row>
    <row r="122" spans="1:2" x14ac:dyDescent="0.25">
      <c r="A122" s="21">
        <v>44030</v>
      </c>
      <c r="B122" s="22">
        <v>121</v>
      </c>
    </row>
    <row r="123" spans="1:2" x14ac:dyDescent="0.25">
      <c r="A123" s="21">
        <v>44031</v>
      </c>
      <c r="B123" s="22">
        <v>122</v>
      </c>
    </row>
    <row r="124" spans="1:2" x14ac:dyDescent="0.25">
      <c r="A124" s="21">
        <v>44032</v>
      </c>
      <c r="B124" s="22">
        <v>123</v>
      </c>
    </row>
    <row r="125" spans="1:2" x14ac:dyDescent="0.25">
      <c r="A125" s="21">
        <v>44033</v>
      </c>
      <c r="B125" s="22">
        <v>124</v>
      </c>
    </row>
    <row r="126" spans="1:2" x14ac:dyDescent="0.25">
      <c r="A126" s="21">
        <v>44034</v>
      </c>
      <c r="B126" s="22">
        <v>125</v>
      </c>
    </row>
    <row r="127" spans="1:2" x14ac:dyDescent="0.25">
      <c r="A127" s="21">
        <v>44035</v>
      </c>
      <c r="B127" s="22">
        <v>126</v>
      </c>
    </row>
    <row r="128" spans="1:2" x14ac:dyDescent="0.25">
      <c r="A128" s="21">
        <v>44036</v>
      </c>
      <c r="B128" s="22">
        <v>127</v>
      </c>
    </row>
    <row r="129" spans="1:2" x14ac:dyDescent="0.25">
      <c r="A129" s="21">
        <v>44037</v>
      </c>
      <c r="B129" s="22">
        <v>128</v>
      </c>
    </row>
    <row r="130" spans="1:2" x14ac:dyDescent="0.25">
      <c r="A130" s="21">
        <v>44038</v>
      </c>
      <c r="B130" s="22">
        <v>129</v>
      </c>
    </row>
    <row r="131" spans="1:2" x14ac:dyDescent="0.25">
      <c r="A131" s="21">
        <v>44039</v>
      </c>
      <c r="B131" s="22">
        <v>130</v>
      </c>
    </row>
    <row r="132" spans="1:2" x14ac:dyDescent="0.25">
      <c r="A132" s="21">
        <v>44040</v>
      </c>
      <c r="B132" s="22">
        <v>131</v>
      </c>
    </row>
    <row r="133" spans="1:2" x14ac:dyDescent="0.25">
      <c r="A133" s="21">
        <v>44041</v>
      </c>
      <c r="B133" s="22">
        <v>132</v>
      </c>
    </row>
    <row r="134" spans="1:2" x14ac:dyDescent="0.25">
      <c r="A134" s="21">
        <v>44042</v>
      </c>
      <c r="B134" s="22">
        <v>133</v>
      </c>
    </row>
    <row r="135" spans="1:2" x14ac:dyDescent="0.25">
      <c r="A135" s="21">
        <v>44043</v>
      </c>
      <c r="B135" s="22">
        <v>134</v>
      </c>
    </row>
    <row r="136" spans="1:2" x14ac:dyDescent="0.25">
      <c r="A136" s="21">
        <v>44044</v>
      </c>
      <c r="B136" s="22">
        <v>135</v>
      </c>
    </row>
    <row r="137" spans="1:2" x14ac:dyDescent="0.25">
      <c r="A137" s="21">
        <v>44045</v>
      </c>
      <c r="B137" s="22">
        <v>136</v>
      </c>
    </row>
    <row r="138" spans="1:2" x14ac:dyDescent="0.25">
      <c r="A138" s="21">
        <v>44046</v>
      </c>
      <c r="B138" s="22">
        <v>137</v>
      </c>
    </row>
    <row r="139" spans="1:2" x14ac:dyDescent="0.25">
      <c r="A139" s="21">
        <v>44047</v>
      </c>
      <c r="B139" s="22">
        <v>138</v>
      </c>
    </row>
    <row r="140" spans="1:2" x14ac:dyDescent="0.25">
      <c r="A140" s="21">
        <v>44048</v>
      </c>
      <c r="B140" s="22">
        <v>139</v>
      </c>
    </row>
    <row r="141" spans="1:2" x14ac:dyDescent="0.25">
      <c r="A141" s="21">
        <v>44049</v>
      </c>
      <c r="B141" s="22">
        <v>140</v>
      </c>
    </row>
    <row r="142" spans="1:2" x14ac:dyDescent="0.25">
      <c r="A142" s="21">
        <v>44050</v>
      </c>
      <c r="B142" s="22">
        <v>141</v>
      </c>
    </row>
    <row r="143" spans="1:2" x14ac:dyDescent="0.25">
      <c r="A143" s="21">
        <v>44051</v>
      </c>
      <c r="B143" s="22">
        <v>142</v>
      </c>
    </row>
    <row r="144" spans="1:2" x14ac:dyDescent="0.25">
      <c r="A144" s="21">
        <v>44052</v>
      </c>
      <c r="B144" s="22">
        <v>143</v>
      </c>
    </row>
    <row r="145" spans="1:2" x14ac:dyDescent="0.25">
      <c r="A145" s="21">
        <v>44053</v>
      </c>
      <c r="B145" s="22">
        <v>144</v>
      </c>
    </row>
    <row r="146" spans="1:2" x14ac:dyDescent="0.25">
      <c r="A146" s="21">
        <v>44054</v>
      </c>
      <c r="B146" s="22">
        <v>145</v>
      </c>
    </row>
    <row r="147" spans="1:2" x14ac:dyDescent="0.25">
      <c r="A147" s="21">
        <v>44055</v>
      </c>
      <c r="B147" s="22">
        <v>146</v>
      </c>
    </row>
    <row r="148" spans="1:2" x14ac:dyDescent="0.25">
      <c r="A148" s="21">
        <v>44056</v>
      </c>
      <c r="B148" s="22">
        <v>147</v>
      </c>
    </row>
    <row r="149" spans="1:2" x14ac:dyDescent="0.25">
      <c r="A149" s="21">
        <v>44057</v>
      </c>
      <c r="B149" s="22">
        <v>148</v>
      </c>
    </row>
    <row r="150" spans="1:2" x14ac:dyDescent="0.25">
      <c r="A150" s="21">
        <v>44058</v>
      </c>
      <c r="B150" s="22">
        <v>149</v>
      </c>
    </row>
    <row r="151" spans="1:2" x14ac:dyDescent="0.25">
      <c r="A151" s="21">
        <v>44059</v>
      </c>
      <c r="B151" s="22">
        <v>150</v>
      </c>
    </row>
    <row r="152" spans="1:2" x14ac:dyDescent="0.25">
      <c r="A152" s="21">
        <v>44060</v>
      </c>
      <c r="B152" s="22">
        <v>151</v>
      </c>
    </row>
    <row r="153" spans="1:2" x14ac:dyDescent="0.25">
      <c r="A153" s="21">
        <v>44061</v>
      </c>
      <c r="B153" s="22">
        <v>152</v>
      </c>
    </row>
    <row r="154" spans="1:2" x14ac:dyDescent="0.25">
      <c r="A154" s="21">
        <v>44062</v>
      </c>
      <c r="B154" s="22">
        <v>153</v>
      </c>
    </row>
    <row r="155" spans="1:2" x14ac:dyDescent="0.25">
      <c r="A155" s="21">
        <v>44063</v>
      </c>
      <c r="B155" s="22">
        <v>154</v>
      </c>
    </row>
    <row r="156" spans="1:2" x14ac:dyDescent="0.25">
      <c r="A156" s="21">
        <v>44064</v>
      </c>
      <c r="B156" s="22">
        <v>155</v>
      </c>
    </row>
    <row r="157" spans="1:2" x14ac:dyDescent="0.25">
      <c r="A157" s="21">
        <v>44065</v>
      </c>
      <c r="B157" s="22">
        <v>156</v>
      </c>
    </row>
    <row r="158" spans="1:2" x14ac:dyDescent="0.25">
      <c r="A158" s="21">
        <v>44066</v>
      </c>
      <c r="B158" s="22">
        <v>157</v>
      </c>
    </row>
    <row r="159" spans="1:2" x14ac:dyDescent="0.25">
      <c r="A159" s="21">
        <v>44067</v>
      </c>
      <c r="B159" s="22">
        <v>158</v>
      </c>
    </row>
    <row r="160" spans="1:2" x14ac:dyDescent="0.25">
      <c r="A160" s="21">
        <v>44068</v>
      </c>
      <c r="B160" s="22">
        <v>159</v>
      </c>
    </row>
    <row r="161" spans="1:2" x14ac:dyDescent="0.25">
      <c r="A161" s="21">
        <v>44069</v>
      </c>
      <c r="B161" s="22">
        <v>160</v>
      </c>
    </row>
    <row r="162" spans="1:2" x14ac:dyDescent="0.25">
      <c r="A162" s="21">
        <v>44070</v>
      </c>
      <c r="B162" s="22">
        <v>161</v>
      </c>
    </row>
    <row r="163" spans="1:2" x14ac:dyDescent="0.25">
      <c r="A163" s="21">
        <v>44071</v>
      </c>
      <c r="B163" s="22">
        <v>162</v>
      </c>
    </row>
    <row r="164" spans="1:2" x14ac:dyDescent="0.25">
      <c r="A164" s="21">
        <v>44072</v>
      </c>
      <c r="B164" s="22">
        <v>163</v>
      </c>
    </row>
    <row r="165" spans="1:2" x14ac:dyDescent="0.25">
      <c r="A165" s="21">
        <v>44073</v>
      </c>
      <c r="B165" s="22">
        <v>164</v>
      </c>
    </row>
    <row r="166" spans="1:2" x14ac:dyDescent="0.25">
      <c r="A166" s="21">
        <v>44074</v>
      </c>
      <c r="B166" s="22">
        <v>165</v>
      </c>
    </row>
    <row r="167" spans="1:2" x14ac:dyDescent="0.25">
      <c r="A167" s="21">
        <v>44075</v>
      </c>
      <c r="B167" s="22">
        <v>166</v>
      </c>
    </row>
    <row r="168" spans="1:2" x14ac:dyDescent="0.25">
      <c r="A168" s="21">
        <v>44076</v>
      </c>
      <c r="B168" s="22">
        <v>167</v>
      </c>
    </row>
    <row r="169" spans="1:2" x14ac:dyDescent="0.25">
      <c r="A169" s="21">
        <v>44077</v>
      </c>
      <c r="B169" s="22">
        <v>168</v>
      </c>
    </row>
    <row r="170" spans="1:2" x14ac:dyDescent="0.25">
      <c r="A170" s="21">
        <v>44078</v>
      </c>
      <c r="B170" s="22">
        <v>169</v>
      </c>
    </row>
    <row r="171" spans="1:2" x14ac:dyDescent="0.25">
      <c r="A171" s="21">
        <v>44079</v>
      </c>
      <c r="B171" s="22">
        <v>170</v>
      </c>
    </row>
    <row r="172" spans="1:2" x14ac:dyDescent="0.25">
      <c r="A172" s="21">
        <v>44080</v>
      </c>
      <c r="B172" s="22">
        <v>171</v>
      </c>
    </row>
    <row r="173" spans="1:2" x14ac:dyDescent="0.25">
      <c r="A173" s="21">
        <v>44081</v>
      </c>
      <c r="B173" s="22">
        <v>172</v>
      </c>
    </row>
    <row r="174" spans="1:2" x14ac:dyDescent="0.25">
      <c r="A174" s="21">
        <v>44082</v>
      </c>
      <c r="B174" s="22">
        <v>173</v>
      </c>
    </row>
    <row r="175" spans="1:2" x14ac:dyDescent="0.25">
      <c r="A175" s="21">
        <v>44083</v>
      </c>
      <c r="B175" s="22">
        <v>174</v>
      </c>
    </row>
    <row r="176" spans="1:2" x14ac:dyDescent="0.25">
      <c r="A176" s="21">
        <v>44084</v>
      </c>
      <c r="B176" s="22">
        <v>175</v>
      </c>
    </row>
    <row r="177" spans="1:2" x14ac:dyDescent="0.25">
      <c r="A177" s="21">
        <v>44085</v>
      </c>
      <c r="B177" s="22">
        <v>176</v>
      </c>
    </row>
    <row r="178" spans="1:2" x14ac:dyDescent="0.25">
      <c r="A178" s="21">
        <v>44086</v>
      </c>
      <c r="B178" s="22">
        <v>177</v>
      </c>
    </row>
    <row r="179" spans="1:2" x14ac:dyDescent="0.25">
      <c r="A179" s="21">
        <v>44087</v>
      </c>
      <c r="B179" s="22">
        <v>178</v>
      </c>
    </row>
    <row r="180" spans="1:2" x14ac:dyDescent="0.25">
      <c r="A180" s="21">
        <v>44088</v>
      </c>
      <c r="B180" s="22">
        <v>179</v>
      </c>
    </row>
    <row r="181" spans="1:2" x14ac:dyDescent="0.25">
      <c r="A181" s="21">
        <v>44089</v>
      </c>
      <c r="B181" s="22">
        <v>180</v>
      </c>
    </row>
    <row r="182" spans="1:2" x14ac:dyDescent="0.25">
      <c r="A182" s="21">
        <v>44090</v>
      </c>
      <c r="B182" s="22">
        <v>181</v>
      </c>
    </row>
    <row r="183" spans="1:2" x14ac:dyDescent="0.25">
      <c r="A183" s="21">
        <v>44091</v>
      </c>
      <c r="B183" s="22">
        <v>182</v>
      </c>
    </row>
    <row r="184" spans="1:2" x14ac:dyDescent="0.25">
      <c r="A184" s="21">
        <v>44092</v>
      </c>
      <c r="B184" s="22">
        <v>183</v>
      </c>
    </row>
    <row r="185" spans="1:2" x14ac:dyDescent="0.25">
      <c r="A185" s="21">
        <v>44093</v>
      </c>
      <c r="B185" s="22">
        <v>184</v>
      </c>
    </row>
    <row r="186" spans="1:2" x14ac:dyDescent="0.25">
      <c r="A186" s="21">
        <v>44094</v>
      </c>
      <c r="B186" s="22">
        <v>185</v>
      </c>
    </row>
    <row r="187" spans="1:2" x14ac:dyDescent="0.25">
      <c r="A187" s="21">
        <v>44095</v>
      </c>
      <c r="B187" s="22">
        <v>186</v>
      </c>
    </row>
    <row r="188" spans="1:2" x14ac:dyDescent="0.25">
      <c r="A188" s="21">
        <v>44096</v>
      </c>
      <c r="B188" s="22">
        <v>187</v>
      </c>
    </row>
    <row r="189" spans="1:2" x14ac:dyDescent="0.25">
      <c r="A189" s="21">
        <v>44097</v>
      </c>
      <c r="B189" s="22">
        <v>188</v>
      </c>
    </row>
    <row r="190" spans="1:2" x14ac:dyDescent="0.25">
      <c r="A190" s="21">
        <v>44098</v>
      </c>
      <c r="B190" s="22">
        <v>189</v>
      </c>
    </row>
    <row r="191" spans="1:2" x14ac:dyDescent="0.25">
      <c r="A191" s="21">
        <v>44099</v>
      </c>
      <c r="B191" s="22">
        <v>190</v>
      </c>
    </row>
    <row r="192" spans="1:2" x14ac:dyDescent="0.25">
      <c r="A192" s="21">
        <v>44100</v>
      </c>
      <c r="B192" s="22">
        <v>191</v>
      </c>
    </row>
    <row r="193" spans="1:2" x14ac:dyDescent="0.25">
      <c r="A193" s="21">
        <v>44101</v>
      </c>
      <c r="B193" s="22">
        <v>192</v>
      </c>
    </row>
    <row r="194" spans="1:2" x14ac:dyDescent="0.25">
      <c r="A194" s="21">
        <v>44102</v>
      </c>
      <c r="B194" s="22">
        <v>193</v>
      </c>
    </row>
    <row r="195" spans="1:2" x14ac:dyDescent="0.25">
      <c r="A195" s="21">
        <v>44103</v>
      </c>
      <c r="B195" s="22">
        <v>194</v>
      </c>
    </row>
    <row r="196" spans="1:2" x14ac:dyDescent="0.25">
      <c r="A196" s="21">
        <v>44104</v>
      </c>
      <c r="B196" s="22">
        <v>195</v>
      </c>
    </row>
    <row r="197" spans="1:2" x14ac:dyDescent="0.25">
      <c r="A197" s="21">
        <v>44105</v>
      </c>
      <c r="B197" s="22">
        <v>196</v>
      </c>
    </row>
    <row r="198" spans="1:2" x14ac:dyDescent="0.25">
      <c r="A198" s="21">
        <v>44106</v>
      </c>
      <c r="B198" s="22">
        <v>197</v>
      </c>
    </row>
    <row r="199" spans="1:2" x14ac:dyDescent="0.25">
      <c r="A199" s="21">
        <v>44107</v>
      </c>
      <c r="B199" s="22">
        <v>198</v>
      </c>
    </row>
    <row r="200" spans="1:2" x14ac:dyDescent="0.25">
      <c r="A200" s="21">
        <v>44108</v>
      </c>
      <c r="B200" s="22">
        <v>199</v>
      </c>
    </row>
    <row r="201" spans="1:2" x14ac:dyDescent="0.25">
      <c r="A201" s="21">
        <v>44109</v>
      </c>
      <c r="B201" s="22">
        <v>200</v>
      </c>
    </row>
    <row r="202" spans="1:2" x14ac:dyDescent="0.25">
      <c r="A202" s="21">
        <v>44110</v>
      </c>
      <c r="B202" s="22">
        <v>201</v>
      </c>
    </row>
    <row r="203" spans="1:2" x14ac:dyDescent="0.25">
      <c r="A203" s="21">
        <v>44111</v>
      </c>
      <c r="B203" s="22">
        <v>202</v>
      </c>
    </row>
    <row r="204" spans="1:2" x14ac:dyDescent="0.25">
      <c r="A204" s="21">
        <v>44112</v>
      </c>
      <c r="B204" s="22">
        <v>203</v>
      </c>
    </row>
    <row r="205" spans="1:2" x14ac:dyDescent="0.25">
      <c r="A205" s="21">
        <v>44113</v>
      </c>
      <c r="B205" s="22">
        <v>204</v>
      </c>
    </row>
    <row r="206" spans="1:2" x14ac:dyDescent="0.25">
      <c r="A206" s="21">
        <v>44114</v>
      </c>
      <c r="B206" s="22">
        <v>205</v>
      </c>
    </row>
    <row r="207" spans="1:2" x14ac:dyDescent="0.25">
      <c r="A207" s="21">
        <v>44115</v>
      </c>
      <c r="B207" s="22">
        <v>206</v>
      </c>
    </row>
    <row r="208" spans="1:2" x14ac:dyDescent="0.25">
      <c r="A208" s="21">
        <v>44116</v>
      </c>
      <c r="B208" s="22">
        <v>207</v>
      </c>
    </row>
    <row r="209" spans="1:2" x14ac:dyDescent="0.25">
      <c r="A209" s="21">
        <v>44117</v>
      </c>
      <c r="B209" s="22">
        <v>208</v>
      </c>
    </row>
    <row r="210" spans="1:2" x14ac:dyDescent="0.25">
      <c r="A210" s="21">
        <v>44118</v>
      </c>
      <c r="B210" s="22">
        <v>209</v>
      </c>
    </row>
    <row r="211" spans="1:2" x14ac:dyDescent="0.25">
      <c r="A211" s="21">
        <v>44119</v>
      </c>
      <c r="B211" s="22">
        <v>210</v>
      </c>
    </row>
    <row r="212" spans="1:2" x14ac:dyDescent="0.25">
      <c r="A212" s="21">
        <v>44120</v>
      </c>
      <c r="B212" s="22">
        <v>211</v>
      </c>
    </row>
    <row r="213" spans="1:2" x14ac:dyDescent="0.25">
      <c r="A213" s="21">
        <v>44121</v>
      </c>
      <c r="B213" s="22">
        <v>212</v>
      </c>
    </row>
    <row r="214" spans="1:2" x14ac:dyDescent="0.25">
      <c r="A214" s="21">
        <v>44122</v>
      </c>
      <c r="B214" s="22">
        <v>213</v>
      </c>
    </row>
    <row r="215" spans="1:2" x14ac:dyDescent="0.25">
      <c r="A215" s="21">
        <v>44123</v>
      </c>
      <c r="B215" s="22">
        <v>214</v>
      </c>
    </row>
    <row r="216" spans="1:2" x14ac:dyDescent="0.25">
      <c r="A216" s="21">
        <v>44124</v>
      </c>
      <c r="B216" s="22">
        <v>215</v>
      </c>
    </row>
    <row r="217" spans="1:2" x14ac:dyDescent="0.25">
      <c r="A217" s="21">
        <v>44125</v>
      </c>
      <c r="B217" s="22">
        <v>216</v>
      </c>
    </row>
    <row r="218" spans="1:2" x14ac:dyDescent="0.25">
      <c r="A218" s="21">
        <v>44126</v>
      </c>
      <c r="B218" s="22">
        <v>217</v>
      </c>
    </row>
    <row r="219" spans="1:2" x14ac:dyDescent="0.25">
      <c r="A219" s="21">
        <v>44127</v>
      </c>
      <c r="B219" s="22">
        <v>218</v>
      </c>
    </row>
    <row r="220" spans="1:2" x14ac:dyDescent="0.25">
      <c r="A220" s="21">
        <v>44128</v>
      </c>
      <c r="B220" s="22">
        <v>219</v>
      </c>
    </row>
    <row r="221" spans="1:2" x14ac:dyDescent="0.25">
      <c r="A221" s="21">
        <v>44129</v>
      </c>
      <c r="B221" s="22">
        <v>220</v>
      </c>
    </row>
    <row r="222" spans="1:2" x14ac:dyDescent="0.25">
      <c r="A222" s="21">
        <v>44130</v>
      </c>
      <c r="B222" s="22">
        <v>221</v>
      </c>
    </row>
    <row r="223" spans="1:2" x14ac:dyDescent="0.25">
      <c r="A223" s="21">
        <v>44131</v>
      </c>
      <c r="B223" s="22">
        <v>222</v>
      </c>
    </row>
    <row r="224" spans="1:2" x14ac:dyDescent="0.25">
      <c r="A224" s="21">
        <v>44132</v>
      </c>
      <c r="B224" s="22">
        <v>223</v>
      </c>
    </row>
    <row r="225" spans="1:2" x14ac:dyDescent="0.25">
      <c r="A225" s="21">
        <v>44133</v>
      </c>
      <c r="B225" s="22">
        <v>224</v>
      </c>
    </row>
    <row r="226" spans="1:2" x14ac:dyDescent="0.25">
      <c r="A226" s="21">
        <v>44134</v>
      </c>
      <c r="B226" s="22">
        <v>225</v>
      </c>
    </row>
    <row r="227" spans="1:2" x14ac:dyDescent="0.25">
      <c r="A227" s="21">
        <v>44135</v>
      </c>
      <c r="B227" s="22">
        <v>226</v>
      </c>
    </row>
    <row r="228" spans="1:2" x14ac:dyDescent="0.25">
      <c r="A228" s="21">
        <v>44136</v>
      </c>
      <c r="B228" s="22">
        <v>227</v>
      </c>
    </row>
    <row r="229" spans="1:2" x14ac:dyDescent="0.25">
      <c r="A229" s="21">
        <v>44137</v>
      </c>
      <c r="B229" s="22">
        <v>228</v>
      </c>
    </row>
    <row r="230" spans="1:2" x14ac:dyDescent="0.25">
      <c r="A230" s="21">
        <v>44138</v>
      </c>
      <c r="B230" s="22">
        <v>229</v>
      </c>
    </row>
    <row r="231" spans="1:2" x14ac:dyDescent="0.25">
      <c r="A231" s="21">
        <v>44139</v>
      </c>
      <c r="B231" s="22">
        <v>230</v>
      </c>
    </row>
    <row r="232" spans="1:2" x14ac:dyDescent="0.25">
      <c r="A232" s="21">
        <v>44140</v>
      </c>
      <c r="B232" s="22">
        <v>231</v>
      </c>
    </row>
    <row r="233" spans="1:2" x14ac:dyDescent="0.25">
      <c r="A233" s="21">
        <v>44141</v>
      </c>
      <c r="B233" s="22">
        <v>232</v>
      </c>
    </row>
    <row r="234" spans="1:2" x14ac:dyDescent="0.25">
      <c r="A234" s="21">
        <v>44142</v>
      </c>
      <c r="B234" s="22">
        <v>233</v>
      </c>
    </row>
    <row r="235" spans="1:2" x14ac:dyDescent="0.25">
      <c r="A235" s="21">
        <v>44143</v>
      </c>
      <c r="B235" s="22">
        <v>234</v>
      </c>
    </row>
    <row r="236" spans="1:2" x14ac:dyDescent="0.25">
      <c r="A236" s="21">
        <v>44144</v>
      </c>
      <c r="B236" s="22">
        <v>235</v>
      </c>
    </row>
    <row r="237" spans="1:2" x14ac:dyDescent="0.25">
      <c r="A237" s="21">
        <v>44145</v>
      </c>
      <c r="B237" s="22">
        <v>236</v>
      </c>
    </row>
    <row r="238" spans="1:2" x14ac:dyDescent="0.25">
      <c r="A238" s="21">
        <v>44146</v>
      </c>
      <c r="B238" s="22">
        <v>237</v>
      </c>
    </row>
    <row r="239" spans="1:2" x14ac:dyDescent="0.25">
      <c r="A239" s="21">
        <v>44147</v>
      </c>
      <c r="B239" s="22">
        <v>238</v>
      </c>
    </row>
    <row r="240" spans="1:2" x14ac:dyDescent="0.25">
      <c r="A240" s="21">
        <v>44148</v>
      </c>
      <c r="B240" s="22">
        <v>239</v>
      </c>
    </row>
    <row r="241" spans="1:2" x14ac:dyDescent="0.25">
      <c r="A241" s="21">
        <v>44149</v>
      </c>
      <c r="B241" s="22">
        <v>240</v>
      </c>
    </row>
    <row r="242" spans="1:2" x14ac:dyDescent="0.25">
      <c r="A242" s="21">
        <v>44150</v>
      </c>
      <c r="B242" s="22">
        <v>241</v>
      </c>
    </row>
    <row r="243" spans="1:2" x14ac:dyDescent="0.25">
      <c r="A243" s="21">
        <v>44151</v>
      </c>
      <c r="B243" s="22">
        <v>242</v>
      </c>
    </row>
    <row r="244" spans="1:2" x14ac:dyDescent="0.25">
      <c r="A244" s="21">
        <v>44152</v>
      </c>
      <c r="B244" s="22">
        <v>243</v>
      </c>
    </row>
    <row r="245" spans="1:2" x14ac:dyDescent="0.25">
      <c r="A245" s="21">
        <v>44153</v>
      </c>
      <c r="B245" s="22">
        <v>244</v>
      </c>
    </row>
    <row r="246" spans="1:2" x14ac:dyDescent="0.25">
      <c r="A246" s="21">
        <v>44154</v>
      </c>
      <c r="B246" s="22">
        <v>245</v>
      </c>
    </row>
    <row r="247" spans="1:2" x14ac:dyDescent="0.25">
      <c r="A247" s="21">
        <v>44155</v>
      </c>
      <c r="B247" s="22">
        <v>246</v>
      </c>
    </row>
    <row r="248" spans="1:2" x14ac:dyDescent="0.25">
      <c r="A248" s="21">
        <v>44156</v>
      </c>
      <c r="B248" s="22">
        <v>247</v>
      </c>
    </row>
    <row r="249" spans="1:2" x14ac:dyDescent="0.25">
      <c r="A249" s="21">
        <v>44157</v>
      </c>
      <c r="B249" s="22">
        <v>248</v>
      </c>
    </row>
    <row r="250" spans="1:2" x14ac:dyDescent="0.25">
      <c r="A250" s="21">
        <v>44158</v>
      </c>
      <c r="B250" s="22">
        <v>249</v>
      </c>
    </row>
    <row r="251" spans="1:2" x14ac:dyDescent="0.25">
      <c r="A251" s="21">
        <v>44159</v>
      </c>
      <c r="B251" s="22">
        <v>250</v>
      </c>
    </row>
    <row r="252" spans="1:2" x14ac:dyDescent="0.25">
      <c r="A252" s="21">
        <v>44160</v>
      </c>
      <c r="B252" s="22">
        <v>251</v>
      </c>
    </row>
    <row r="253" spans="1:2" x14ac:dyDescent="0.25">
      <c r="A253" s="21">
        <v>44161</v>
      </c>
      <c r="B253" s="22">
        <v>252</v>
      </c>
    </row>
    <row r="254" spans="1:2" x14ac:dyDescent="0.25">
      <c r="A254" s="21">
        <v>44162</v>
      </c>
      <c r="B254" s="22">
        <v>253</v>
      </c>
    </row>
    <row r="255" spans="1:2" x14ac:dyDescent="0.25">
      <c r="A255" s="21">
        <v>44163</v>
      </c>
      <c r="B255" s="22">
        <v>254</v>
      </c>
    </row>
    <row r="256" spans="1:2" x14ac:dyDescent="0.25">
      <c r="A256" s="21">
        <v>44164</v>
      </c>
      <c r="B256" s="22">
        <v>255</v>
      </c>
    </row>
    <row r="257" spans="1:2" x14ac:dyDescent="0.25">
      <c r="A257" s="21">
        <v>44165</v>
      </c>
      <c r="B257" s="22">
        <v>256</v>
      </c>
    </row>
    <row r="258" spans="1:2" x14ac:dyDescent="0.25">
      <c r="A258" s="21">
        <v>44166</v>
      </c>
      <c r="B258" s="22">
        <v>257</v>
      </c>
    </row>
    <row r="259" spans="1:2" x14ac:dyDescent="0.25">
      <c r="A259" s="21">
        <v>44167</v>
      </c>
      <c r="B259" s="22">
        <v>258</v>
      </c>
    </row>
    <row r="260" spans="1:2" x14ac:dyDescent="0.25">
      <c r="A260" s="21">
        <v>44168</v>
      </c>
      <c r="B260" s="22">
        <v>259</v>
      </c>
    </row>
    <row r="261" spans="1:2" x14ac:dyDescent="0.25">
      <c r="A261" s="21">
        <v>44169</v>
      </c>
      <c r="B261" s="22">
        <v>260</v>
      </c>
    </row>
    <row r="262" spans="1:2" x14ac:dyDescent="0.25">
      <c r="A262" s="21">
        <v>44170</v>
      </c>
      <c r="B262" s="22">
        <v>261</v>
      </c>
    </row>
    <row r="263" spans="1:2" x14ac:dyDescent="0.25">
      <c r="A263" s="21">
        <v>44171</v>
      </c>
      <c r="B263" s="22">
        <v>262</v>
      </c>
    </row>
    <row r="264" spans="1:2" x14ac:dyDescent="0.25">
      <c r="A264" s="21">
        <v>44172</v>
      </c>
      <c r="B264" s="22">
        <v>263</v>
      </c>
    </row>
    <row r="265" spans="1:2" x14ac:dyDescent="0.25">
      <c r="A265" s="21">
        <v>44173</v>
      </c>
      <c r="B265" s="22">
        <v>264</v>
      </c>
    </row>
    <row r="266" spans="1:2" x14ac:dyDescent="0.25">
      <c r="A266" s="21">
        <v>44174</v>
      </c>
      <c r="B266" s="22">
        <v>265</v>
      </c>
    </row>
    <row r="267" spans="1:2" x14ac:dyDescent="0.25">
      <c r="A267" s="21">
        <v>44175</v>
      </c>
      <c r="B267" s="22">
        <v>266</v>
      </c>
    </row>
    <row r="268" spans="1:2" x14ac:dyDescent="0.25">
      <c r="A268" s="21">
        <v>44176</v>
      </c>
      <c r="B268" s="22">
        <v>267</v>
      </c>
    </row>
    <row r="269" spans="1:2" x14ac:dyDescent="0.25">
      <c r="A269" s="21">
        <v>44177</v>
      </c>
      <c r="B269" s="22">
        <v>268</v>
      </c>
    </row>
    <row r="270" spans="1:2" x14ac:dyDescent="0.25">
      <c r="A270" s="21">
        <v>44178</v>
      </c>
      <c r="B270" s="22">
        <v>269</v>
      </c>
    </row>
    <row r="271" spans="1:2" x14ac:dyDescent="0.25">
      <c r="A271" s="21">
        <v>44179</v>
      </c>
      <c r="B271" s="22">
        <v>270</v>
      </c>
    </row>
    <row r="272" spans="1:2" x14ac:dyDescent="0.25">
      <c r="A272" s="21">
        <v>44180</v>
      </c>
      <c r="B272" s="22">
        <v>271</v>
      </c>
    </row>
    <row r="273" spans="1:2" x14ac:dyDescent="0.25">
      <c r="A273" s="21">
        <v>44181</v>
      </c>
      <c r="B273" s="22">
        <v>272</v>
      </c>
    </row>
    <row r="274" spans="1:2" x14ac:dyDescent="0.25">
      <c r="A274" s="21">
        <v>44182</v>
      </c>
      <c r="B274" s="22">
        <v>273</v>
      </c>
    </row>
    <row r="275" spans="1:2" x14ac:dyDescent="0.25">
      <c r="A275" s="21">
        <v>44183</v>
      </c>
      <c r="B275" s="22">
        <v>274</v>
      </c>
    </row>
    <row r="276" spans="1:2" x14ac:dyDescent="0.25">
      <c r="A276" s="21">
        <v>44184</v>
      </c>
      <c r="B276" s="22">
        <v>275</v>
      </c>
    </row>
    <row r="277" spans="1:2" x14ac:dyDescent="0.25">
      <c r="A277" s="21">
        <v>44185</v>
      </c>
      <c r="B277" s="22">
        <v>276</v>
      </c>
    </row>
    <row r="278" spans="1:2" x14ac:dyDescent="0.25">
      <c r="A278" s="21">
        <v>44186</v>
      </c>
      <c r="B278" s="22">
        <v>277</v>
      </c>
    </row>
    <row r="279" spans="1:2" x14ac:dyDescent="0.25">
      <c r="A279" s="21">
        <v>44187</v>
      </c>
      <c r="B279" s="22">
        <v>278</v>
      </c>
    </row>
    <row r="280" spans="1:2" x14ac:dyDescent="0.25">
      <c r="A280" s="21">
        <v>44188</v>
      </c>
      <c r="B280" s="22">
        <v>279</v>
      </c>
    </row>
    <row r="281" spans="1:2" x14ac:dyDescent="0.25">
      <c r="A281" s="21">
        <v>44189</v>
      </c>
      <c r="B281" s="22">
        <v>280</v>
      </c>
    </row>
    <row r="282" spans="1:2" x14ac:dyDescent="0.25">
      <c r="A282" s="21">
        <v>44190</v>
      </c>
      <c r="B282" s="22">
        <v>281</v>
      </c>
    </row>
    <row r="283" spans="1:2" x14ac:dyDescent="0.25">
      <c r="A283" s="21">
        <v>44191</v>
      </c>
      <c r="B283" s="22">
        <v>282</v>
      </c>
    </row>
    <row r="284" spans="1:2" x14ac:dyDescent="0.25">
      <c r="A284" s="21">
        <v>44192</v>
      </c>
      <c r="B284" s="22">
        <v>283</v>
      </c>
    </row>
    <row r="285" spans="1:2" x14ac:dyDescent="0.25">
      <c r="A285" s="21">
        <v>44193</v>
      </c>
      <c r="B285" s="22">
        <v>284</v>
      </c>
    </row>
    <row r="286" spans="1:2" x14ac:dyDescent="0.25">
      <c r="A286" s="21">
        <v>44194</v>
      </c>
      <c r="B286" s="22">
        <v>285</v>
      </c>
    </row>
    <row r="287" spans="1:2" x14ac:dyDescent="0.25">
      <c r="A287" s="21">
        <v>44195</v>
      </c>
      <c r="B287" s="22">
        <v>286</v>
      </c>
    </row>
    <row r="288" spans="1:2" x14ac:dyDescent="0.25">
      <c r="A288" s="21">
        <v>44196</v>
      </c>
      <c r="B288" s="22">
        <v>287</v>
      </c>
    </row>
    <row r="289" spans="1:2" x14ac:dyDescent="0.25">
      <c r="A289" s="21">
        <v>44197</v>
      </c>
      <c r="B289" s="22">
        <v>288</v>
      </c>
    </row>
    <row r="290" spans="1:2" x14ac:dyDescent="0.25">
      <c r="A290" s="21">
        <v>44198</v>
      </c>
      <c r="B290" s="22">
        <v>289</v>
      </c>
    </row>
    <row r="291" spans="1:2" x14ac:dyDescent="0.25">
      <c r="A291" s="21">
        <v>44199</v>
      </c>
      <c r="B291" s="22">
        <v>290</v>
      </c>
    </row>
    <row r="292" spans="1:2" x14ac:dyDescent="0.25">
      <c r="A292" s="21">
        <v>44200</v>
      </c>
      <c r="B292" s="22">
        <v>291</v>
      </c>
    </row>
    <row r="293" spans="1:2" x14ac:dyDescent="0.25">
      <c r="A293" s="21">
        <v>44201</v>
      </c>
      <c r="B293" s="22">
        <v>292</v>
      </c>
    </row>
    <row r="294" spans="1:2" x14ac:dyDescent="0.25">
      <c r="A294" s="21">
        <v>44202</v>
      </c>
      <c r="B294" s="22">
        <v>293</v>
      </c>
    </row>
    <row r="295" spans="1:2" x14ac:dyDescent="0.25">
      <c r="A295" s="21">
        <v>44203</v>
      </c>
      <c r="B295" s="22">
        <v>294</v>
      </c>
    </row>
    <row r="296" spans="1:2" x14ac:dyDescent="0.25">
      <c r="A296" s="21">
        <v>44204</v>
      </c>
      <c r="B296" s="22">
        <v>295</v>
      </c>
    </row>
    <row r="297" spans="1:2" x14ac:dyDescent="0.25">
      <c r="A297" s="21">
        <v>44205</v>
      </c>
      <c r="B297" s="22">
        <v>296</v>
      </c>
    </row>
    <row r="298" spans="1:2" x14ac:dyDescent="0.25">
      <c r="A298" s="21">
        <v>44206</v>
      </c>
      <c r="B298" s="22">
        <v>297</v>
      </c>
    </row>
    <row r="299" spans="1:2" x14ac:dyDescent="0.25">
      <c r="A299" s="21">
        <v>44207</v>
      </c>
      <c r="B299" s="22">
        <v>298</v>
      </c>
    </row>
    <row r="300" spans="1:2" x14ac:dyDescent="0.25">
      <c r="A300" s="21">
        <v>44208</v>
      </c>
      <c r="B300" s="22">
        <v>299</v>
      </c>
    </row>
    <row r="301" spans="1:2" x14ac:dyDescent="0.25">
      <c r="A301" s="21">
        <v>44209</v>
      </c>
      <c r="B301" s="22">
        <v>300</v>
      </c>
    </row>
    <row r="302" spans="1:2" x14ac:dyDescent="0.25">
      <c r="A302" s="21">
        <v>44210</v>
      </c>
      <c r="B302" s="22">
        <v>301</v>
      </c>
    </row>
    <row r="303" spans="1:2" x14ac:dyDescent="0.25">
      <c r="A303" s="21">
        <v>44211</v>
      </c>
      <c r="B303" s="22">
        <v>302</v>
      </c>
    </row>
    <row r="304" spans="1:2" x14ac:dyDescent="0.25">
      <c r="A304" s="21">
        <v>44212</v>
      </c>
      <c r="B304" s="22">
        <v>303</v>
      </c>
    </row>
    <row r="305" spans="1:2" x14ac:dyDescent="0.25">
      <c r="A305" s="21">
        <v>44213</v>
      </c>
      <c r="B305" s="22">
        <v>304</v>
      </c>
    </row>
    <row r="306" spans="1:2" x14ac:dyDescent="0.25">
      <c r="A306" s="21">
        <v>44214</v>
      </c>
      <c r="B306" s="22">
        <v>305</v>
      </c>
    </row>
    <row r="307" spans="1:2" x14ac:dyDescent="0.25">
      <c r="A307" s="21">
        <v>44215</v>
      </c>
      <c r="B307" s="22">
        <v>306</v>
      </c>
    </row>
    <row r="308" spans="1:2" x14ac:dyDescent="0.25">
      <c r="A308" s="21">
        <v>44216</v>
      </c>
      <c r="B308" s="22">
        <v>307</v>
      </c>
    </row>
    <row r="309" spans="1:2" x14ac:dyDescent="0.25">
      <c r="A309" s="21">
        <v>44217</v>
      </c>
      <c r="B309" s="22">
        <v>308</v>
      </c>
    </row>
    <row r="310" spans="1:2" x14ac:dyDescent="0.25">
      <c r="A310" s="21">
        <v>44218</v>
      </c>
      <c r="B310" s="22">
        <v>309</v>
      </c>
    </row>
    <row r="311" spans="1:2" x14ac:dyDescent="0.25">
      <c r="A311" s="21">
        <v>44219</v>
      </c>
      <c r="B311" s="22">
        <v>310</v>
      </c>
    </row>
    <row r="312" spans="1:2" x14ac:dyDescent="0.25">
      <c r="A312" s="21">
        <v>44220</v>
      </c>
      <c r="B312" s="22">
        <v>311</v>
      </c>
    </row>
    <row r="313" spans="1:2" x14ac:dyDescent="0.25">
      <c r="A313" s="21">
        <v>44221</v>
      </c>
      <c r="B313" s="22">
        <v>312</v>
      </c>
    </row>
    <row r="314" spans="1:2" x14ac:dyDescent="0.25">
      <c r="A314" s="21">
        <v>44222</v>
      </c>
      <c r="B314" s="22">
        <v>313</v>
      </c>
    </row>
    <row r="315" spans="1:2" x14ac:dyDescent="0.25">
      <c r="A315" s="21">
        <v>44223</v>
      </c>
      <c r="B315" s="22">
        <v>314</v>
      </c>
    </row>
    <row r="316" spans="1:2" x14ac:dyDescent="0.25">
      <c r="A316" s="21">
        <v>44224</v>
      </c>
      <c r="B316" s="22">
        <v>315</v>
      </c>
    </row>
    <row r="317" spans="1:2" x14ac:dyDescent="0.25">
      <c r="A317" s="21">
        <v>44225</v>
      </c>
      <c r="B317" s="22">
        <v>316</v>
      </c>
    </row>
    <row r="318" spans="1:2" x14ac:dyDescent="0.25">
      <c r="A318" s="21">
        <v>44226</v>
      </c>
      <c r="B318" s="22">
        <v>317</v>
      </c>
    </row>
    <row r="319" spans="1:2" x14ac:dyDescent="0.25">
      <c r="A319" s="21">
        <v>44227</v>
      </c>
      <c r="B319" s="22">
        <v>318</v>
      </c>
    </row>
    <row r="320" spans="1:2" x14ac:dyDescent="0.25">
      <c r="A320" s="21">
        <v>44228</v>
      </c>
      <c r="B320" s="22">
        <v>319</v>
      </c>
    </row>
    <row r="321" spans="1:2" x14ac:dyDescent="0.25">
      <c r="A321" s="21">
        <v>44229</v>
      </c>
      <c r="B321" s="22">
        <v>320</v>
      </c>
    </row>
    <row r="322" spans="1:2" x14ac:dyDescent="0.25">
      <c r="A322" s="21">
        <v>44230</v>
      </c>
      <c r="B322" s="22">
        <v>321</v>
      </c>
    </row>
    <row r="323" spans="1:2" x14ac:dyDescent="0.25">
      <c r="A323" s="21">
        <v>44231</v>
      </c>
      <c r="B323" s="22">
        <v>322</v>
      </c>
    </row>
    <row r="324" spans="1:2" x14ac:dyDescent="0.25">
      <c r="A324" s="21">
        <v>44232</v>
      </c>
      <c r="B324" s="22">
        <v>323</v>
      </c>
    </row>
    <row r="325" spans="1:2" x14ac:dyDescent="0.25">
      <c r="A325" s="21">
        <v>44233</v>
      </c>
      <c r="B325" s="22">
        <v>324</v>
      </c>
    </row>
    <row r="326" spans="1:2" x14ac:dyDescent="0.25">
      <c r="A326" s="21">
        <v>44234</v>
      </c>
      <c r="B326" s="22">
        <v>325</v>
      </c>
    </row>
    <row r="327" spans="1:2" x14ac:dyDescent="0.25">
      <c r="A327" s="21">
        <v>44235</v>
      </c>
      <c r="B327" s="22">
        <v>326</v>
      </c>
    </row>
    <row r="328" spans="1:2" x14ac:dyDescent="0.25">
      <c r="A328" s="21">
        <v>44236</v>
      </c>
      <c r="B328" s="22">
        <v>327</v>
      </c>
    </row>
    <row r="329" spans="1:2" x14ac:dyDescent="0.25">
      <c r="A329" s="21">
        <v>44237</v>
      </c>
      <c r="B329" s="22">
        <v>328</v>
      </c>
    </row>
    <row r="330" spans="1:2" x14ac:dyDescent="0.25">
      <c r="A330" s="21">
        <v>44238</v>
      </c>
      <c r="B330" s="22">
        <v>329</v>
      </c>
    </row>
    <row r="331" spans="1:2" x14ac:dyDescent="0.25">
      <c r="A331" s="21">
        <v>44239</v>
      </c>
      <c r="B331" s="22">
        <v>330</v>
      </c>
    </row>
    <row r="332" spans="1:2" x14ac:dyDescent="0.25">
      <c r="A332" s="21">
        <v>44240</v>
      </c>
      <c r="B332" s="22">
        <v>331</v>
      </c>
    </row>
    <row r="333" spans="1:2" x14ac:dyDescent="0.25">
      <c r="A333" s="21">
        <v>44241</v>
      </c>
      <c r="B333" s="22">
        <v>332</v>
      </c>
    </row>
    <row r="334" spans="1:2" x14ac:dyDescent="0.25">
      <c r="A334" s="21">
        <v>44242</v>
      </c>
      <c r="B334" s="22">
        <v>333</v>
      </c>
    </row>
    <row r="335" spans="1:2" x14ac:dyDescent="0.25">
      <c r="A335" s="21">
        <v>44243</v>
      </c>
      <c r="B335" s="22">
        <v>334</v>
      </c>
    </row>
    <row r="336" spans="1:2" x14ac:dyDescent="0.25">
      <c r="A336" s="21">
        <v>44244</v>
      </c>
      <c r="B336" s="22">
        <v>335</v>
      </c>
    </row>
    <row r="337" spans="1:2" x14ac:dyDescent="0.25">
      <c r="A337" s="21">
        <v>44245</v>
      </c>
      <c r="B337" s="22">
        <v>336</v>
      </c>
    </row>
    <row r="338" spans="1:2" x14ac:dyDescent="0.25">
      <c r="A338" s="21">
        <v>44246</v>
      </c>
      <c r="B338" s="22">
        <v>337</v>
      </c>
    </row>
    <row r="339" spans="1:2" x14ac:dyDescent="0.25">
      <c r="A339" s="21">
        <v>44247</v>
      </c>
      <c r="B339" s="22">
        <v>338</v>
      </c>
    </row>
    <row r="340" spans="1:2" x14ac:dyDescent="0.25">
      <c r="A340" s="21">
        <v>44248</v>
      </c>
      <c r="B340" s="22">
        <v>339</v>
      </c>
    </row>
    <row r="341" spans="1:2" x14ac:dyDescent="0.25">
      <c r="A341" s="21">
        <v>44249</v>
      </c>
      <c r="B341" s="22">
        <v>340</v>
      </c>
    </row>
    <row r="342" spans="1:2" x14ac:dyDescent="0.25">
      <c r="A342" s="21">
        <v>44250</v>
      </c>
      <c r="B342" s="22">
        <v>341</v>
      </c>
    </row>
    <row r="343" spans="1:2" x14ac:dyDescent="0.25">
      <c r="A343" s="21">
        <v>44251</v>
      </c>
      <c r="B343" s="22">
        <v>342</v>
      </c>
    </row>
    <row r="344" spans="1:2" x14ac:dyDescent="0.25">
      <c r="A344" s="21">
        <v>44252</v>
      </c>
      <c r="B344" s="22">
        <v>343</v>
      </c>
    </row>
    <row r="345" spans="1:2" x14ac:dyDescent="0.25">
      <c r="A345" s="21">
        <v>44253</v>
      </c>
      <c r="B345" s="22">
        <v>344</v>
      </c>
    </row>
    <row r="346" spans="1:2" x14ac:dyDescent="0.25">
      <c r="A346" s="21">
        <v>44254</v>
      </c>
      <c r="B346" s="22">
        <v>345</v>
      </c>
    </row>
    <row r="347" spans="1:2" x14ac:dyDescent="0.25">
      <c r="A347" s="21">
        <v>44255</v>
      </c>
      <c r="B347" s="22">
        <v>346</v>
      </c>
    </row>
    <row r="348" spans="1:2" x14ac:dyDescent="0.25">
      <c r="A348" s="21">
        <v>44256</v>
      </c>
      <c r="B348" s="22">
        <v>347</v>
      </c>
    </row>
    <row r="349" spans="1:2" x14ac:dyDescent="0.25">
      <c r="A349" s="21">
        <v>44257</v>
      </c>
      <c r="B349" s="22">
        <v>348</v>
      </c>
    </row>
    <row r="350" spans="1:2" x14ac:dyDescent="0.25">
      <c r="A350" s="21">
        <v>44258</v>
      </c>
      <c r="B350" s="22">
        <v>349</v>
      </c>
    </row>
    <row r="351" spans="1:2" x14ac:dyDescent="0.25">
      <c r="A351" s="21">
        <v>44259</v>
      </c>
      <c r="B351" s="22">
        <v>350</v>
      </c>
    </row>
    <row r="352" spans="1:2" x14ac:dyDescent="0.25">
      <c r="A352" s="21">
        <v>44260</v>
      </c>
      <c r="B352" s="22">
        <v>351</v>
      </c>
    </row>
    <row r="353" spans="1:2" x14ac:dyDescent="0.25">
      <c r="A353" s="21">
        <v>44261</v>
      </c>
      <c r="B353" s="22">
        <v>352</v>
      </c>
    </row>
    <row r="354" spans="1:2" x14ac:dyDescent="0.25">
      <c r="A354" s="21">
        <v>44262</v>
      </c>
      <c r="B354" s="22">
        <v>353</v>
      </c>
    </row>
    <row r="355" spans="1:2" x14ac:dyDescent="0.25">
      <c r="A355" s="21">
        <v>44263</v>
      </c>
      <c r="B355" s="22">
        <v>354</v>
      </c>
    </row>
    <row r="356" spans="1:2" x14ac:dyDescent="0.25">
      <c r="A356" s="21">
        <v>44264</v>
      </c>
      <c r="B356" s="22">
        <v>355</v>
      </c>
    </row>
    <row r="357" spans="1:2" x14ac:dyDescent="0.25">
      <c r="A357" s="21">
        <v>44265</v>
      </c>
      <c r="B357" s="22">
        <v>356</v>
      </c>
    </row>
    <row r="358" spans="1:2" x14ac:dyDescent="0.25">
      <c r="A358" s="21">
        <v>44266</v>
      </c>
      <c r="B358" s="22">
        <v>357</v>
      </c>
    </row>
    <row r="359" spans="1:2" x14ac:dyDescent="0.25">
      <c r="A359" s="21">
        <v>44267</v>
      </c>
      <c r="B359" s="22">
        <v>358</v>
      </c>
    </row>
    <row r="360" spans="1:2" x14ac:dyDescent="0.25">
      <c r="A360" s="21">
        <v>44268</v>
      </c>
      <c r="B360" s="22">
        <v>359</v>
      </c>
    </row>
    <row r="361" spans="1:2" x14ac:dyDescent="0.25">
      <c r="A361" s="21">
        <v>44269</v>
      </c>
      <c r="B361" s="22">
        <v>360</v>
      </c>
    </row>
    <row r="362" spans="1:2" x14ac:dyDescent="0.25">
      <c r="A362" s="21">
        <v>44270</v>
      </c>
      <c r="B362" s="22">
        <v>361</v>
      </c>
    </row>
    <row r="363" spans="1:2" x14ac:dyDescent="0.25">
      <c r="A363" s="21">
        <v>44271</v>
      </c>
      <c r="B363" s="22">
        <v>362</v>
      </c>
    </row>
    <row r="364" spans="1:2" x14ac:dyDescent="0.25">
      <c r="A364" s="21">
        <v>44272</v>
      </c>
      <c r="B364" s="22">
        <v>363</v>
      </c>
    </row>
    <row r="365" spans="1:2" x14ac:dyDescent="0.25">
      <c r="A365" s="21">
        <v>44273</v>
      </c>
      <c r="B365" s="22">
        <v>364</v>
      </c>
    </row>
    <row r="366" spans="1:2" x14ac:dyDescent="0.25">
      <c r="A366" s="21">
        <v>44274</v>
      </c>
      <c r="B366" s="22">
        <v>365</v>
      </c>
    </row>
    <row r="367" spans="1:2" x14ac:dyDescent="0.25">
      <c r="A367" s="21">
        <v>44275</v>
      </c>
      <c r="B367" s="22">
        <v>366</v>
      </c>
    </row>
    <row r="368" spans="1:2" x14ac:dyDescent="0.25">
      <c r="A368" s="21">
        <v>44276</v>
      </c>
      <c r="B368" s="22">
        <v>367</v>
      </c>
    </row>
    <row r="369" spans="1:2" x14ac:dyDescent="0.25">
      <c r="A369" s="21">
        <v>44277</v>
      </c>
      <c r="B369" s="22">
        <v>368</v>
      </c>
    </row>
    <row r="370" spans="1:2" x14ac:dyDescent="0.25">
      <c r="A370" s="21">
        <v>44278</v>
      </c>
      <c r="B370" s="22">
        <v>369</v>
      </c>
    </row>
    <row r="371" spans="1:2" x14ac:dyDescent="0.25">
      <c r="A371" s="21">
        <v>44279</v>
      </c>
      <c r="B371" s="22">
        <v>370</v>
      </c>
    </row>
    <row r="372" spans="1:2" x14ac:dyDescent="0.25">
      <c r="A372" s="21">
        <v>44280</v>
      </c>
      <c r="B372" s="22">
        <v>371</v>
      </c>
    </row>
    <row r="373" spans="1:2" x14ac:dyDescent="0.25">
      <c r="A373" s="21">
        <v>44281</v>
      </c>
      <c r="B373" s="22">
        <v>372</v>
      </c>
    </row>
    <row r="374" spans="1:2" x14ac:dyDescent="0.25">
      <c r="A374" s="21">
        <v>44282</v>
      </c>
      <c r="B374" s="22">
        <v>373</v>
      </c>
    </row>
    <row r="375" spans="1:2" x14ac:dyDescent="0.25">
      <c r="A375" s="21">
        <v>44283</v>
      </c>
      <c r="B375" s="22">
        <v>374</v>
      </c>
    </row>
    <row r="376" spans="1:2" x14ac:dyDescent="0.25">
      <c r="A376" s="21">
        <v>44284</v>
      </c>
      <c r="B376" s="22">
        <v>375</v>
      </c>
    </row>
    <row r="377" spans="1:2" x14ac:dyDescent="0.25">
      <c r="A377" s="21">
        <v>44285</v>
      </c>
      <c r="B377" s="22">
        <v>376</v>
      </c>
    </row>
    <row r="378" spans="1:2" x14ac:dyDescent="0.25">
      <c r="A378" s="21">
        <v>44286</v>
      </c>
      <c r="B378" s="22">
        <v>377</v>
      </c>
    </row>
    <row r="379" spans="1:2" x14ac:dyDescent="0.25">
      <c r="A379" s="21">
        <v>44287</v>
      </c>
      <c r="B379" s="22">
        <v>378</v>
      </c>
    </row>
    <row r="380" spans="1:2" x14ac:dyDescent="0.25">
      <c r="A380" s="21">
        <v>44288</v>
      </c>
      <c r="B380" s="22">
        <v>379</v>
      </c>
    </row>
    <row r="381" spans="1:2" x14ac:dyDescent="0.25">
      <c r="A381" s="21">
        <v>44289</v>
      </c>
      <c r="B381" s="22">
        <v>380</v>
      </c>
    </row>
    <row r="382" spans="1:2" x14ac:dyDescent="0.25">
      <c r="A382" s="21">
        <v>44290</v>
      </c>
      <c r="B382" s="22">
        <v>381</v>
      </c>
    </row>
    <row r="383" spans="1:2" x14ac:dyDescent="0.25">
      <c r="A383" s="21">
        <v>44291</v>
      </c>
      <c r="B383" s="22">
        <v>382</v>
      </c>
    </row>
    <row r="384" spans="1:2" x14ac:dyDescent="0.25">
      <c r="A384" s="21">
        <v>44292</v>
      </c>
      <c r="B384" s="22">
        <v>383</v>
      </c>
    </row>
    <row r="385" spans="1:2" x14ac:dyDescent="0.25">
      <c r="A385" s="21">
        <v>44293</v>
      </c>
      <c r="B385" s="22">
        <v>384</v>
      </c>
    </row>
    <row r="386" spans="1:2" x14ac:dyDescent="0.25">
      <c r="A386" s="21">
        <v>44294</v>
      </c>
      <c r="B386" s="22">
        <v>385</v>
      </c>
    </row>
    <row r="387" spans="1:2" x14ac:dyDescent="0.25">
      <c r="A387" s="21">
        <v>44295</v>
      </c>
      <c r="B387" s="22">
        <v>386</v>
      </c>
    </row>
    <row r="388" spans="1:2" x14ac:dyDescent="0.25">
      <c r="A388" s="21">
        <v>44296</v>
      </c>
      <c r="B388" s="22">
        <v>387</v>
      </c>
    </row>
    <row r="389" spans="1:2" x14ac:dyDescent="0.25">
      <c r="A389" s="21">
        <v>44297</v>
      </c>
      <c r="B389" s="22">
        <v>388</v>
      </c>
    </row>
    <row r="390" spans="1:2" x14ac:dyDescent="0.25">
      <c r="A390" s="21">
        <v>44298</v>
      </c>
      <c r="B390" s="22">
        <v>389</v>
      </c>
    </row>
    <row r="391" spans="1:2" x14ac:dyDescent="0.25">
      <c r="A391" s="21">
        <v>44299</v>
      </c>
      <c r="B391" s="22">
        <v>390</v>
      </c>
    </row>
    <row r="392" spans="1:2" x14ac:dyDescent="0.25">
      <c r="A392" s="21">
        <v>44300</v>
      </c>
      <c r="B392" s="22">
        <v>391</v>
      </c>
    </row>
    <row r="393" spans="1:2" x14ac:dyDescent="0.25">
      <c r="A393" s="21">
        <v>44301</v>
      </c>
      <c r="B393" s="22">
        <v>392</v>
      </c>
    </row>
    <row r="394" spans="1:2" x14ac:dyDescent="0.25">
      <c r="A394" s="21">
        <v>44302</v>
      </c>
      <c r="B394" s="22">
        <v>393</v>
      </c>
    </row>
    <row r="395" spans="1:2" x14ac:dyDescent="0.25">
      <c r="A395" s="21">
        <v>44303</v>
      </c>
      <c r="B395" s="22">
        <v>394</v>
      </c>
    </row>
    <row r="396" spans="1:2" x14ac:dyDescent="0.25">
      <c r="A396" s="21">
        <v>44304</v>
      </c>
      <c r="B396" s="22">
        <v>395</v>
      </c>
    </row>
    <row r="397" spans="1:2" x14ac:dyDescent="0.25">
      <c r="A397" s="21">
        <v>44305</v>
      </c>
      <c r="B397" s="22">
        <v>396</v>
      </c>
    </row>
    <row r="398" spans="1:2" x14ac:dyDescent="0.25">
      <c r="A398" s="21">
        <v>44306</v>
      </c>
      <c r="B398" s="22">
        <v>397</v>
      </c>
    </row>
    <row r="399" spans="1:2" x14ac:dyDescent="0.25">
      <c r="A399" s="21">
        <v>44307</v>
      </c>
      <c r="B399" s="22">
        <v>398</v>
      </c>
    </row>
    <row r="400" spans="1:2" x14ac:dyDescent="0.25">
      <c r="A400" s="21">
        <v>44308</v>
      </c>
      <c r="B400" s="22">
        <v>399</v>
      </c>
    </row>
    <row r="401" spans="1:2" x14ac:dyDescent="0.25">
      <c r="A401" s="21">
        <v>44309</v>
      </c>
      <c r="B401" s="22">
        <v>400</v>
      </c>
    </row>
    <row r="402" spans="1:2" x14ac:dyDescent="0.25">
      <c r="A402" s="21">
        <v>44310</v>
      </c>
      <c r="B402" s="22">
        <v>401</v>
      </c>
    </row>
    <row r="403" spans="1:2" x14ac:dyDescent="0.25">
      <c r="A403" s="21">
        <v>44311</v>
      </c>
      <c r="B403" s="22">
        <v>402</v>
      </c>
    </row>
    <row r="404" spans="1:2" x14ac:dyDescent="0.25">
      <c r="A404" s="21">
        <v>44312</v>
      </c>
      <c r="B404" s="22">
        <v>403</v>
      </c>
    </row>
    <row r="405" spans="1:2" x14ac:dyDescent="0.25">
      <c r="A405" s="21">
        <v>44313</v>
      </c>
      <c r="B405" s="22">
        <v>404</v>
      </c>
    </row>
    <row r="406" spans="1:2" x14ac:dyDescent="0.25">
      <c r="A406" s="21">
        <v>44314</v>
      </c>
      <c r="B406" s="22">
        <v>405</v>
      </c>
    </row>
    <row r="407" spans="1:2" x14ac:dyDescent="0.25">
      <c r="A407" s="21">
        <v>44315</v>
      </c>
      <c r="B407" s="22">
        <v>406</v>
      </c>
    </row>
    <row r="408" spans="1:2" x14ac:dyDescent="0.25">
      <c r="A408" s="21">
        <v>44316</v>
      </c>
      <c r="B408" s="22">
        <v>407</v>
      </c>
    </row>
    <row r="409" spans="1:2" x14ac:dyDescent="0.25">
      <c r="A409" s="21">
        <v>44317</v>
      </c>
      <c r="B409" s="22">
        <v>408</v>
      </c>
    </row>
    <row r="410" spans="1:2" x14ac:dyDescent="0.25">
      <c r="A410" s="21">
        <v>44318</v>
      </c>
      <c r="B410" s="22">
        <v>409</v>
      </c>
    </row>
    <row r="411" spans="1:2" x14ac:dyDescent="0.25">
      <c r="A411" s="21">
        <v>44319</v>
      </c>
      <c r="B411" s="22">
        <v>410</v>
      </c>
    </row>
    <row r="412" spans="1:2" x14ac:dyDescent="0.25">
      <c r="A412" s="21">
        <v>44320</v>
      </c>
      <c r="B412" s="22">
        <v>411</v>
      </c>
    </row>
    <row r="413" spans="1:2" x14ac:dyDescent="0.25">
      <c r="A413" s="21">
        <v>44321</v>
      </c>
      <c r="B413" s="22">
        <v>412</v>
      </c>
    </row>
    <row r="414" spans="1:2" x14ac:dyDescent="0.25">
      <c r="A414" s="21">
        <v>44322</v>
      </c>
      <c r="B414" s="22">
        <v>413</v>
      </c>
    </row>
    <row r="415" spans="1:2" x14ac:dyDescent="0.25">
      <c r="A415" s="21">
        <v>44323</v>
      </c>
      <c r="B415" s="22">
        <v>414</v>
      </c>
    </row>
    <row r="416" spans="1:2" x14ac:dyDescent="0.25">
      <c r="A416" s="21">
        <v>44324</v>
      </c>
      <c r="B416" s="22">
        <v>415</v>
      </c>
    </row>
    <row r="417" spans="1:2" x14ac:dyDescent="0.25">
      <c r="A417" s="21">
        <v>44325</v>
      </c>
      <c r="B417" s="22">
        <v>416</v>
      </c>
    </row>
    <row r="418" spans="1:2" x14ac:dyDescent="0.25">
      <c r="A418" s="21">
        <v>44326</v>
      </c>
      <c r="B418" s="22">
        <v>417</v>
      </c>
    </row>
    <row r="419" spans="1:2" x14ac:dyDescent="0.25">
      <c r="A419" s="21">
        <v>44327</v>
      </c>
      <c r="B419" s="22">
        <v>418</v>
      </c>
    </row>
    <row r="420" spans="1:2" x14ac:dyDescent="0.25">
      <c r="A420" s="21">
        <v>44328</v>
      </c>
      <c r="B420" s="22">
        <v>419</v>
      </c>
    </row>
    <row r="421" spans="1:2" x14ac:dyDescent="0.25">
      <c r="A421" s="21">
        <v>44329</v>
      </c>
      <c r="B421" s="22">
        <v>420</v>
      </c>
    </row>
    <row r="422" spans="1:2" x14ac:dyDescent="0.25">
      <c r="A422" s="21">
        <v>44330</v>
      </c>
      <c r="B422" s="22">
        <v>421</v>
      </c>
    </row>
    <row r="423" spans="1:2" x14ac:dyDescent="0.25">
      <c r="A423" s="21">
        <v>44331</v>
      </c>
      <c r="B423" s="22">
        <v>422</v>
      </c>
    </row>
    <row r="424" spans="1:2" x14ac:dyDescent="0.25">
      <c r="A424" s="21">
        <v>44332</v>
      </c>
      <c r="B424" s="22">
        <v>423</v>
      </c>
    </row>
    <row r="425" spans="1:2" x14ac:dyDescent="0.25">
      <c r="A425" s="21">
        <v>44333</v>
      </c>
      <c r="B425" s="22">
        <v>424</v>
      </c>
    </row>
    <row r="426" spans="1:2" x14ac:dyDescent="0.25">
      <c r="A426" s="21">
        <v>44334</v>
      </c>
      <c r="B426" s="22">
        <v>425</v>
      </c>
    </row>
    <row r="427" spans="1:2" x14ac:dyDescent="0.25">
      <c r="A427" s="21">
        <v>44335</v>
      </c>
      <c r="B427" s="22">
        <v>426</v>
      </c>
    </row>
    <row r="428" spans="1:2" x14ac:dyDescent="0.25">
      <c r="A428" s="21">
        <v>44336</v>
      </c>
      <c r="B428" s="22">
        <v>427</v>
      </c>
    </row>
    <row r="429" spans="1:2" x14ac:dyDescent="0.25">
      <c r="A429" s="21">
        <v>44337</v>
      </c>
      <c r="B429" s="22">
        <v>428</v>
      </c>
    </row>
    <row r="430" spans="1:2" x14ac:dyDescent="0.25">
      <c r="A430" s="21">
        <v>44338</v>
      </c>
      <c r="B430" s="22">
        <v>429</v>
      </c>
    </row>
    <row r="431" spans="1:2" x14ac:dyDescent="0.25">
      <c r="A431" s="21">
        <v>44339</v>
      </c>
      <c r="B431" s="22">
        <v>430</v>
      </c>
    </row>
    <row r="432" spans="1:2" x14ac:dyDescent="0.25">
      <c r="A432" s="21">
        <v>44340</v>
      </c>
      <c r="B432" s="22">
        <v>431</v>
      </c>
    </row>
    <row r="433" spans="1:2" x14ac:dyDescent="0.25">
      <c r="A433" s="21">
        <v>44341</v>
      </c>
      <c r="B433" s="22">
        <v>432</v>
      </c>
    </row>
    <row r="434" spans="1:2" x14ac:dyDescent="0.25">
      <c r="A434" s="21">
        <v>44342</v>
      </c>
      <c r="B434" s="22">
        <v>433</v>
      </c>
    </row>
    <row r="435" spans="1:2" x14ac:dyDescent="0.25">
      <c r="A435" s="21">
        <v>44343</v>
      </c>
      <c r="B435" s="22">
        <v>434</v>
      </c>
    </row>
    <row r="436" spans="1:2" x14ac:dyDescent="0.25">
      <c r="A436" s="21">
        <v>44344</v>
      </c>
      <c r="B436" s="22">
        <v>435</v>
      </c>
    </row>
    <row r="437" spans="1:2" x14ac:dyDescent="0.25">
      <c r="A437" s="21">
        <v>44345</v>
      </c>
      <c r="B437" s="22">
        <v>436</v>
      </c>
    </row>
    <row r="438" spans="1:2" x14ac:dyDescent="0.25">
      <c r="A438" s="21">
        <v>44346</v>
      </c>
      <c r="B438" s="22">
        <v>437</v>
      </c>
    </row>
    <row r="439" spans="1:2" x14ac:dyDescent="0.25">
      <c r="A439" s="21">
        <v>44347</v>
      </c>
      <c r="B439" s="22">
        <v>438</v>
      </c>
    </row>
    <row r="440" spans="1:2" x14ac:dyDescent="0.25">
      <c r="A440" s="21">
        <v>44348</v>
      </c>
      <c r="B440" s="22">
        <v>439</v>
      </c>
    </row>
    <row r="441" spans="1:2" x14ac:dyDescent="0.25">
      <c r="A441" s="21">
        <v>44349</v>
      </c>
      <c r="B441" s="22">
        <v>440</v>
      </c>
    </row>
    <row r="442" spans="1:2" x14ac:dyDescent="0.25">
      <c r="A442" s="21">
        <v>44350</v>
      </c>
      <c r="B442" s="22">
        <v>441</v>
      </c>
    </row>
    <row r="443" spans="1:2" x14ac:dyDescent="0.25">
      <c r="A443" s="21">
        <v>44351</v>
      </c>
      <c r="B443" s="22">
        <v>442</v>
      </c>
    </row>
    <row r="444" spans="1:2" x14ac:dyDescent="0.25">
      <c r="A444" s="21">
        <v>44352</v>
      </c>
      <c r="B444" s="22">
        <v>443</v>
      </c>
    </row>
    <row r="445" spans="1:2" x14ac:dyDescent="0.25">
      <c r="A445" s="21">
        <v>44353</v>
      </c>
      <c r="B445" s="22">
        <v>444</v>
      </c>
    </row>
    <row r="446" spans="1:2" x14ac:dyDescent="0.25">
      <c r="A446" s="21">
        <v>44354</v>
      </c>
      <c r="B446" s="22">
        <v>445</v>
      </c>
    </row>
    <row r="447" spans="1:2" x14ac:dyDescent="0.25">
      <c r="A447" s="21">
        <v>44355</v>
      </c>
      <c r="B447" s="22">
        <v>446</v>
      </c>
    </row>
    <row r="448" spans="1:2" x14ac:dyDescent="0.25">
      <c r="A448" s="21">
        <v>44356</v>
      </c>
      <c r="B448" s="22">
        <v>447</v>
      </c>
    </row>
    <row r="449" spans="1:2" x14ac:dyDescent="0.25">
      <c r="A449" s="21">
        <v>44357</v>
      </c>
      <c r="B449" s="22">
        <v>448</v>
      </c>
    </row>
    <row r="450" spans="1:2" x14ac:dyDescent="0.25">
      <c r="A450" s="21">
        <v>44358</v>
      </c>
      <c r="B450" s="22">
        <v>449</v>
      </c>
    </row>
    <row r="451" spans="1:2" x14ac:dyDescent="0.25">
      <c r="A451" s="21">
        <v>44359</v>
      </c>
      <c r="B451" s="22">
        <v>450</v>
      </c>
    </row>
    <row r="452" spans="1:2" x14ac:dyDescent="0.25">
      <c r="A452" s="21">
        <v>44360</v>
      </c>
      <c r="B452" s="22">
        <v>451</v>
      </c>
    </row>
    <row r="453" spans="1:2" x14ac:dyDescent="0.25">
      <c r="A453" s="21">
        <v>44361</v>
      </c>
      <c r="B453" s="22">
        <v>452</v>
      </c>
    </row>
    <row r="454" spans="1:2" x14ac:dyDescent="0.25">
      <c r="A454" s="21">
        <v>44362</v>
      </c>
      <c r="B454" s="22">
        <v>453</v>
      </c>
    </row>
    <row r="455" spans="1:2" x14ac:dyDescent="0.25">
      <c r="A455" s="21">
        <v>44363</v>
      </c>
      <c r="B455" s="22">
        <v>454</v>
      </c>
    </row>
    <row r="456" spans="1:2" x14ac:dyDescent="0.25">
      <c r="A456" s="21">
        <v>44364</v>
      </c>
      <c r="B456" s="22">
        <v>455</v>
      </c>
    </row>
    <row r="457" spans="1:2" x14ac:dyDescent="0.25">
      <c r="A457" s="21">
        <v>44365</v>
      </c>
      <c r="B457" s="22">
        <v>456</v>
      </c>
    </row>
    <row r="458" spans="1:2" x14ac:dyDescent="0.25">
      <c r="A458" s="21">
        <v>44366</v>
      </c>
      <c r="B458" s="22">
        <v>457</v>
      </c>
    </row>
    <row r="459" spans="1:2" x14ac:dyDescent="0.25">
      <c r="A459" s="21">
        <v>44367</v>
      </c>
      <c r="B459" s="22">
        <v>458</v>
      </c>
    </row>
    <row r="460" spans="1:2" x14ac:dyDescent="0.25">
      <c r="A460" s="21">
        <v>44368</v>
      </c>
      <c r="B460" s="22">
        <v>459</v>
      </c>
    </row>
    <row r="461" spans="1:2" x14ac:dyDescent="0.25">
      <c r="A461" s="21">
        <v>44369</v>
      </c>
      <c r="B461" s="22">
        <v>460</v>
      </c>
    </row>
    <row r="462" spans="1:2" x14ac:dyDescent="0.25">
      <c r="A462" s="21">
        <v>44370</v>
      </c>
      <c r="B462" s="22">
        <v>461</v>
      </c>
    </row>
    <row r="463" spans="1:2" x14ac:dyDescent="0.25">
      <c r="A463" s="21">
        <v>44371</v>
      </c>
      <c r="B463" s="22">
        <v>462</v>
      </c>
    </row>
    <row r="464" spans="1:2" x14ac:dyDescent="0.25">
      <c r="A464" s="21">
        <v>44372</v>
      </c>
      <c r="B464" s="22">
        <v>463</v>
      </c>
    </row>
    <row r="465" spans="1:2" x14ac:dyDescent="0.25">
      <c r="A465" s="21">
        <v>44373</v>
      </c>
      <c r="B465" s="22">
        <v>464</v>
      </c>
    </row>
    <row r="466" spans="1:2" x14ac:dyDescent="0.25">
      <c r="A466" s="21">
        <v>44374</v>
      </c>
      <c r="B466" s="22">
        <v>465</v>
      </c>
    </row>
    <row r="467" spans="1:2" x14ac:dyDescent="0.25">
      <c r="A467" s="21">
        <v>44375</v>
      </c>
      <c r="B467" s="22">
        <v>466</v>
      </c>
    </row>
    <row r="468" spans="1:2" x14ac:dyDescent="0.25">
      <c r="A468" s="21">
        <v>44376</v>
      </c>
      <c r="B468" s="22">
        <v>467</v>
      </c>
    </row>
    <row r="469" spans="1:2" x14ac:dyDescent="0.25">
      <c r="A469" s="21">
        <v>44377</v>
      </c>
      <c r="B469" s="22">
        <v>468</v>
      </c>
    </row>
    <row r="470" spans="1:2" x14ac:dyDescent="0.25">
      <c r="A470" s="21">
        <v>44378</v>
      </c>
      <c r="B470" s="22">
        <v>469</v>
      </c>
    </row>
    <row r="471" spans="1:2" x14ac:dyDescent="0.25">
      <c r="A471" s="21">
        <v>44379</v>
      </c>
      <c r="B471" s="22">
        <v>470</v>
      </c>
    </row>
    <row r="472" spans="1:2" x14ac:dyDescent="0.25">
      <c r="A472" s="21">
        <v>44380</v>
      </c>
      <c r="B472" s="22">
        <v>471</v>
      </c>
    </row>
    <row r="473" spans="1:2" x14ac:dyDescent="0.25">
      <c r="A473" s="21">
        <v>44381</v>
      </c>
      <c r="B473" s="22">
        <v>472</v>
      </c>
    </row>
    <row r="474" spans="1:2" x14ac:dyDescent="0.25">
      <c r="A474" s="21">
        <v>44382</v>
      </c>
      <c r="B474" s="22">
        <v>473</v>
      </c>
    </row>
    <row r="475" spans="1:2" x14ac:dyDescent="0.25">
      <c r="A475" s="21">
        <v>44383</v>
      </c>
      <c r="B475" s="22">
        <v>474</v>
      </c>
    </row>
    <row r="476" spans="1:2" x14ac:dyDescent="0.25">
      <c r="A476" s="21">
        <v>44384</v>
      </c>
      <c r="B476" s="22">
        <v>475</v>
      </c>
    </row>
    <row r="477" spans="1:2" x14ac:dyDescent="0.25">
      <c r="A477" s="21">
        <v>44385</v>
      </c>
      <c r="B477" s="22">
        <v>476</v>
      </c>
    </row>
    <row r="478" spans="1:2" x14ac:dyDescent="0.25">
      <c r="A478" s="21">
        <v>44386</v>
      </c>
      <c r="B478" s="22">
        <v>477</v>
      </c>
    </row>
    <row r="479" spans="1:2" x14ac:dyDescent="0.25">
      <c r="A479" s="21">
        <v>44387</v>
      </c>
      <c r="B479" s="22">
        <v>478</v>
      </c>
    </row>
    <row r="480" spans="1:2" x14ac:dyDescent="0.25">
      <c r="A480" s="21">
        <v>44388</v>
      </c>
      <c r="B480" s="22">
        <v>479</v>
      </c>
    </row>
    <row r="481" spans="1:2" x14ac:dyDescent="0.25">
      <c r="A481" s="21">
        <v>44389</v>
      </c>
      <c r="B481" s="22">
        <v>480</v>
      </c>
    </row>
    <row r="482" spans="1:2" x14ac:dyDescent="0.25">
      <c r="A482" s="21">
        <v>44390</v>
      </c>
      <c r="B482" s="22">
        <v>481</v>
      </c>
    </row>
    <row r="483" spans="1:2" x14ac:dyDescent="0.25">
      <c r="A483" s="21">
        <v>44391</v>
      </c>
      <c r="B483" s="22">
        <v>482</v>
      </c>
    </row>
    <row r="484" spans="1:2" x14ac:dyDescent="0.25">
      <c r="A484" s="21">
        <v>44392</v>
      </c>
      <c r="B484" s="22">
        <v>483</v>
      </c>
    </row>
    <row r="485" spans="1:2" x14ac:dyDescent="0.25">
      <c r="A485" s="21">
        <v>44393</v>
      </c>
      <c r="B485" s="22">
        <v>484</v>
      </c>
    </row>
    <row r="486" spans="1:2" x14ac:dyDescent="0.25">
      <c r="A486" s="21">
        <v>44394</v>
      </c>
      <c r="B486" s="22">
        <v>485</v>
      </c>
    </row>
    <row r="487" spans="1:2" x14ac:dyDescent="0.25">
      <c r="A487" s="21">
        <v>44395</v>
      </c>
      <c r="B487" s="22">
        <v>486</v>
      </c>
    </row>
    <row r="488" spans="1:2" x14ac:dyDescent="0.25">
      <c r="A488" s="21">
        <v>44396</v>
      </c>
      <c r="B488" s="22">
        <v>487</v>
      </c>
    </row>
    <row r="489" spans="1:2" x14ac:dyDescent="0.25">
      <c r="A489" s="21">
        <v>44397</v>
      </c>
      <c r="B489" s="22">
        <v>488</v>
      </c>
    </row>
    <row r="490" spans="1:2" x14ac:dyDescent="0.25">
      <c r="A490" s="21">
        <v>44398</v>
      </c>
      <c r="B490" s="22">
        <v>489</v>
      </c>
    </row>
    <row r="491" spans="1:2" x14ac:dyDescent="0.25">
      <c r="A491" s="21">
        <v>44399</v>
      </c>
      <c r="B491" s="22">
        <v>490</v>
      </c>
    </row>
    <row r="492" spans="1:2" x14ac:dyDescent="0.25">
      <c r="A492" s="21">
        <v>44400</v>
      </c>
      <c r="B492" s="22">
        <v>491</v>
      </c>
    </row>
    <row r="493" spans="1:2" x14ac:dyDescent="0.25">
      <c r="A493" s="21">
        <v>44401</v>
      </c>
      <c r="B493" s="22">
        <v>492</v>
      </c>
    </row>
    <row r="494" spans="1:2" x14ac:dyDescent="0.25">
      <c r="A494" s="21">
        <v>44402</v>
      </c>
      <c r="B494" s="22">
        <v>493</v>
      </c>
    </row>
    <row r="495" spans="1:2" x14ac:dyDescent="0.25">
      <c r="A495" s="21">
        <v>44403</v>
      </c>
      <c r="B495" s="22">
        <v>494</v>
      </c>
    </row>
    <row r="496" spans="1:2" x14ac:dyDescent="0.25">
      <c r="A496" s="21">
        <v>44404</v>
      </c>
      <c r="B496" s="22">
        <v>495</v>
      </c>
    </row>
    <row r="497" spans="1:2" x14ac:dyDescent="0.25">
      <c r="A497" s="21">
        <v>44405</v>
      </c>
      <c r="B497" s="22">
        <v>496</v>
      </c>
    </row>
    <row r="498" spans="1:2" x14ac:dyDescent="0.25">
      <c r="A498" s="21">
        <v>44406</v>
      </c>
      <c r="B498" s="22">
        <v>497</v>
      </c>
    </row>
    <row r="499" spans="1:2" x14ac:dyDescent="0.25">
      <c r="A499" s="21">
        <v>44407</v>
      </c>
      <c r="B499" s="22">
        <v>498</v>
      </c>
    </row>
    <row r="500" spans="1:2" x14ac:dyDescent="0.25">
      <c r="A500" s="21">
        <v>44408</v>
      </c>
      <c r="B500" s="22">
        <v>499</v>
      </c>
    </row>
    <row r="501" spans="1:2" x14ac:dyDescent="0.25">
      <c r="A501" s="21">
        <v>44409</v>
      </c>
      <c r="B501" s="22">
        <v>500</v>
      </c>
    </row>
    <row r="502" spans="1:2" x14ac:dyDescent="0.25">
      <c r="A502" s="21">
        <v>44410</v>
      </c>
      <c r="B502" s="22">
        <v>501</v>
      </c>
    </row>
    <row r="503" spans="1:2" x14ac:dyDescent="0.25">
      <c r="A503" s="21">
        <v>44411</v>
      </c>
      <c r="B503" s="22">
        <v>502</v>
      </c>
    </row>
    <row r="504" spans="1:2" x14ac:dyDescent="0.25">
      <c r="A504" s="21">
        <v>44412</v>
      </c>
      <c r="B504" s="22">
        <v>503</v>
      </c>
    </row>
    <row r="505" spans="1:2" x14ac:dyDescent="0.25">
      <c r="A505" s="21">
        <v>44413</v>
      </c>
      <c r="B505" s="22">
        <v>504</v>
      </c>
    </row>
    <row r="506" spans="1:2" x14ac:dyDescent="0.25">
      <c r="A506" s="21">
        <v>44414</v>
      </c>
      <c r="B506" s="22">
        <v>505</v>
      </c>
    </row>
    <row r="507" spans="1:2" x14ac:dyDescent="0.25">
      <c r="A507" s="21">
        <v>44415</v>
      </c>
      <c r="B507" s="22">
        <v>506</v>
      </c>
    </row>
    <row r="508" spans="1:2" x14ac:dyDescent="0.25">
      <c r="A508" s="21">
        <v>44416</v>
      </c>
      <c r="B508" s="22">
        <v>507</v>
      </c>
    </row>
    <row r="509" spans="1:2" x14ac:dyDescent="0.25">
      <c r="A509" s="21">
        <v>44417</v>
      </c>
      <c r="B509" s="22">
        <v>508</v>
      </c>
    </row>
    <row r="510" spans="1:2" x14ac:dyDescent="0.25">
      <c r="A510" s="21">
        <v>44418</v>
      </c>
      <c r="B510" s="22">
        <v>509</v>
      </c>
    </row>
    <row r="511" spans="1:2" x14ac:dyDescent="0.25">
      <c r="A511" s="21">
        <v>44419</v>
      </c>
      <c r="B511" s="22">
        <v>510</v>
      </c>
    </row>
    <row r="512" spans="1:2" x14ac:dyDescent="0.25">
      <c r="A512" s="21">
        <v>44420</v>
      </c>
      <c r="B512" s="22">
        <v>511</v>
      </c>
    </row>
    <row r="513" spans="1:2" x14ac:dyDescent="0.25">
      <c r="A513" s="21">
        <v>44421</v>
      </c>
      <c r="B513" s="22">
        <v>512</v>
      </c>
    </row>
    <row r="514" spans="1:2" x14ac:dyDescent="0.25">
      <c r="A514" s="21">
        <v>44422</v>
      </c>
      <c r="B514" s="22">
        <v>513</v>
      </c>
    </row>
    <row r="515" spans="1:2" x14ac:dyDescent="0.25">
      <c r="A515" s="21">
        <v>44423</v>
      </c>
      <c r="B515" s="22">
        <v>514</v>
      </c>
    </row>
    <row r="516" spans="1:2" x14ac:dyDescent="0.25">
      <c r="A516" s="21">
        <v>44424</v>
      </c>
      <c r="B516" s="22">
        <v>515</v>
      </c>
    </row>
    <row r="517" spans="1:2" x14ac:dyDescent="0.25">
      <c r="A517" s="21">
        <v>44425</v>
      </c>
      <c r="B517" s="22">
        <v>516</v>
      </c>
    </row>
    <row r="518" spans="1:2" x14ac:dyDescent="0.25">
      <c r="A518" s="21">
        <v>44426</v>
      </c>
      <c r="B518" s="22">
        <v>517</v>
      </c>
    </row>
    <row r="519" spans="1:2" x14ac:dyDescent="0.25">
      <c r="A519" s="21">
        <v>44427</v>
      </c>
      <c r="B519" s="22">
        <v>518</v>
      </c>
    </row>
    <row r="520" spans="1:2" x14ac:dyDescent="0.25">
      <c r="A520" s="21">
        <v>44428</v>
      </c>
      <c r="B520" s="22">
        <v>519</v>
      </c>
    </row>
    <row r="521" spans="1:2" x14ac:dyDescent="0.25">
      <c r="A521" s="21">
        <v>44429</v>
      </c>
      <c r="B521" s="22">
        <v>520</v>
      </c>
    </row>
    <row r="522" spans="1:2" x14ac:dyDescent="0.25">
      <c r="A522" s="21">
        <v>44430</v>
      </c>
      <c r="B522" s="22">
        <v>521</v>
      </c>
    </row>
    <row r="523" spans="1:2" x14ac:dyDescent="0.25">
      <c r="A523" s="21">
        <v>44431</v>
      </c>
      <c r="B523" s="22">
        <v>522</v>
      </c>
    </row>
    <row r="524" spans="1:2" x14ac:dyDescent="0.25">
      <c r="A524" s="21">
        <v>44432</v>
      </c>
      <c r="B524" s="22">
        <v>523</v>
      </c>
    </row>
    <row r="525" spans="1:2" x14ac:dyDescent="0.25">
      <c r="A525" s="21">
        <v>44433</v>
      </c>
      <c r="B525" s="22">
        <v>524</v>
      </c>
    </row>
    <row r="526" spans="1:2" x14ac:dyDescent="0.25">
      <c r="A526" s="21">
        <v>44434</v>
      </c>
      <c r="B526" s="22">
        <v>525</v>
      </c>
    </row>
    <row r="527" spans="1:2" x14ac:dyDescent="0.25">
      <c r="A527" s="21">
        <v>44435</v>
      </c>
      <c r="B527" s="22">
        <v>526</v>
      </c>
    </row>
    <row r="528" spans="1:2" x14ac:dyDescent="0.25">
      <c r="A528" s="21">
        <v>44436</v>
      </c>
      <c r="B528" s="22">
        <v>527</v>
      </c>
    </row>
    <row r="529" spans="1:2" x14ac:dyDescent="0.25">
      <c r="A529" s="21">
        <v>44437</v>
      </c>
      <c r="B529" s="22">
        <v>528</v>
      </c>
    </row>
    <row r="530" spans="1:2" x14ac:dyDescent="0.25">
      <c r="A530" s="21">
        <v>44438</v>
      </c>
      <c r="B530" s="22">
        <v>529</v>
      </c>
    </row>
    <row r="531" spans="1:2" x14ac:dyDescent="0.25">
      <c r="A531" s="21">
        <v>44439</v>
      </c>
      <c r="B531" s="22">
        <v>530</v>
      </c>
    </row>
    <row r="532" spans="1:2" x14ac:dyDescent="0.25">
      <c r="A532" s="21">
        <v>44440</v>
      </c>
      <c r="B532" s="22">
        <v>531</v>
      </c>
    </row>
    <row r="533" spans="1:2" x14ac:dyDescent="0.25">
      <c r="A533" s="21">
        <v>44441</v>
      </c>
      <c r="B533" s="22">
        <v>532</v>
      </c>
    </row>
    <row r="534" spans="1:2" x14ac:dyDescent="0.25">
      <c r="A534" s="21">
        <v>44442</v>
      </c>
      <c r="B534" s="22">
        <v>533</v>
      </c>
    </row>
    <row r="535" spans="1:2" x14ac:dyDescent="0.25">
      <c r="A535" s="21">
        <v>44443</v>
      </c>
      <c r="B535" s="22">
        <v>534</v>
      </c>
    </row>
    <row r="536" spans="1:2" x14ac:dyDescent="0.25">
      <c r="A536" s="21">
        <v>44444</v>
      </c>
      <c r="B536" s="22">
        <v>535</v>
      </c>
    </row>
    <row r="537" spans="1:2" x14ac:dyDescent="0.25">
      <c r="A537" s="21">
        <v>44445</v>
      </c>
      <c r="B537" s="22">
        <v>536</v>
      </c>
    </row>
    <row r="538" spans="1:2" x14ac:dyDescent="0.25">
      <c r="A538" s="21">
        <v>44446</v>
      </c>
      <c r="B538" s="22">
        <v>537</v>
      </c>
    </row>
    <row r="539" spans="1:2" x14ac:dyDescent="0.25">
      <c r="A539" s="21">
        <v>44447</v>
      </c>
      <c r="B539" s="22">
        <v>538</v>
      </c>
    </row>
    <row r="540" spans="1:2" x14ac:dyDescent="0.25">
      <c r="A540" s="21">
        <v>44448</v>
      </c>
      <c r="B540" s="22">
        <v>539</v>
      </c>
    </row>
    <row r="541" spans="1:2" x14ac:dyDescent="0.25">
      <c r="A541" s="21">
        <v>44449</v>
      </c>
      <c r="B541" s="22">
        <v>540</v>
      </c>
    </row>
    <row r="542" spans="1:2" x14ac:dyDescent="0.25">
      <c r="A542" s="21">
        <v>44450</v>
      </c>
      <c r="B542" s="22">
        <v>541</v>
      </c>
    </row>
    <row r="543" spans="1:2" x14ac:dyDescent="0.25">
      <c r="A543" s="21">
        <v>44451</v>
      </c>
      <c r="B543" s="22">
        <v>542</v>
      </c>
    </row>
    <row r="544" spans="1:2" x14ac:dyDescent="0.25">
      <c r="A544" s="21">
        <v>44452</v>
      </c>
      <c r="B544" s="22">
        <v>543</v>
      </c>
    </row>
    <row r="545" spans="1:2" x14ac:dyDescent="0.25">
      <c r="A545" s="21">
        <v>44453</v>
      </c>
      <c r="B545" s="22">
        <v>544</v>
      </c>
    </row>
    <row r="546" spans="1:2" x14ac:dyDescent="0.25">
      <c r="A546" s="21">
        <v>44454</v>
      </c>
      <c r="B546" s="22">
        <v>545</v>
      </c>
    </row>
    <row r="547" spans="1:2" x14ac:dyDescent="0.25">
      <c r="A547" s="21">
        <v>44455</v>
      </c>
      <c r="B547" s="22">
        <v>546</v>
      </c>
    </row>
    <row r="548" spans="1:2" x14ac:dyDescent="0.25">
      <c r="A548" s="21">
        <v>44456</v>
      </c>
      <c r="B548" s="22">
        <v>547</v>
      </c>
    </row>
    <row r="549" spans="1:2" x14ac:dyDescent="0.25">
      <c r="A549" s="21">
        <v>44457</v>
      </c>
      <c r="B549" s="22">
        <v>548</v>
      </c>
    </row>
    <row r="550" spans="1:2" x14ac:dyDescent="0.25">
      <c r="A550" s="21">
        <v>44458</v>
      </c>
      <c r="B550" s="22">
        <v>549</v>
      </c>
    </row>
    <row r="551" spans="1:2" x14ac:dyDescent="0.25">
      <c r="A551" s="21">
        <v>44459</v>
      </c>
      <c r="B551" s="22">
        <v>550</v>
      </c>
    </row>
    <row r="552" spans="1:2" x14ac:dyDescent="0.25">
      <c r="A552" s="21">
        <v>44460</v>
      </c>
      <c r="B552" s="22">
        <v>551</v>
      </c>
    </row>
    <row r="553" spans="1:2" x14ac:dyDescent="0.25">
      <c r="A553" s="21">
        <v>44461</v>
      </c>
      <c r="B553" s="22">
        <v>552</v>
      </c>
    </row>
    <row r="554" spans="1:2" x14ac:dyDescent="0.25">
      <c r="A554" s="21">
        <v>44462</v>
      </c>
      <c r="B554" s="22">
        <v>553</v>
      </c>
    </row>
    <row r="555" spans="1:2" x14ac:dyDescent="0.25">
      <c r="A555" s="21">
        <v>44463</v>
      </c>
      <c r="B555" s="22">
        <v>554</v>
      </c>
    </row>
    <row r="556" spans="1:2" x14ac:dyDescent="0.25">
      <c r="A556" s="21">
        <v>44464</v>
      </c>
      <c r="B556" s="22">
        <v>555</v>
      </c>
    </row>
    <row r="557" spans="1:2" x14ac:dyDescent="0.25">
      <c r="A557" s="21">
        <v>44465</v>
      </c>
      <c r="B557" s="22">
        <v>556</v>
      </c>
    </row>
    <row r="558" spans="1:2" x14ac:dyDescent="0.25">
      <c r="A558" s="21">
        <v>44466</v>
      </c>
      <c r="B558" s="22">
        <v>557</v>
      </c>
    </row>
    <row r="559" spans="1:2" x14ac:dyDescent="0.25">
      <c r="A559" s="21">
        <v>44467</v>
      </c>
      <c r="B559" s="22">
        <v>558</v>
      </c>
    </row>
    <row r="560" spans="1:2" x14ac:dyDescent="0.25">
      <c r="A560" s="21">
        <v>44468</v>
      </c>
      <c r="B560" s="22">
        <v>559</v>
      </c>
    </row>
    <row r="561" spans="1:2" x14ac:dyDescent="0.25">
      <c r="A561" s="21">
        <v>44469</v>
      </c>
      <c r="B561" s="22">
        <v>560</v>
      </c>
    </row>
    <row r="562" spans="1:2" x14ac:dyDescent="0.25">
      <c r="A562" s="21">
        <v>44470</v>
      </c>
      <c r="B562" s="22">
        <v>561</v>
      </c>
    </row>
    <row r="563" spans="1:2" x14ac:dyDescent="0.25">
      <c r="A563" s="21">
        <v>44471</v>
      </c>
      <c r="B563" s="22">
        <v>562</v>
      </c>
    </row>
    <row r="564" spans="1:2" x14ac:dyDescent="0.25">
      <c r="A564" s="21">
        <v>44472</v>
      </c>
      <c r="B564" s="22">
        <v>563</v>
      </c>
    </row>
    <row r="565" spans="1:2" x14ac:dyDescent="0.25">
      <c r="A565" s="21">
        <v>44473</v>
      </c>
      <c r="B565" s="22">
        <v>564</v>
      </c>
    </row>
    <row r="566" spans="1:2" x14ac:dyDescent="0.25">
      <c r="A566" s="21">
        <v>44474</v>
      </c>
      <c r="B566" s="22">
        <v>565</v>
      </c>
    </row>
    <row r="567" spans="1:2" x14ac:dyDescent="0.25">
      <c r="A567" s="21">
        <v>44475</v>
      </c>
      <c r="B567" s="22">
        <v>566</v>
      </c>
    </row>
    <row r="568" spans="1:2" x14ac:dyDescent="0.25">
      <c r="A568" s="21">
        <v>44476</v>
      </c>
      <c r="B568" s="22">
        <v>567</v>
      </c>
    </row>
    <row r="569" spans="1:2" x14ac:dyDescent="0.25">
      <c r="A569" s="21">
        <v>44477</v>
      </c>
      <c r="B569" s="22">
        <v>568</v>
      </c>
    </row>
    <row r="570" spans="1:2" x14ac:dyDescent="0.25">
      <c r="A570" s="21">
        <v>44478</v>
      </c>
      <c r="B570" s="22">
        <v>569</v>
      </c>
    </row>
    <row r="571" spans="1:2" x14ac:dyDescent="0.25">
      <c r="A571" s="21">
        <v>44479</v>
      </c>
      <c r="B571" s="22">
        <v>570</v>
      </c>
    </row>
    <row r="572" spans="1:2" x14ac:dyDescent="0.25">
      <c r="A572" s="21">
        <v>44480</v>
      </c>
      <c r="B572" s="22">
        <v>571</v>
      </c>
    </row>
    <row r="573" spans="1:2" x14ac:dyDescent="0.25">
      <c r="A573" s="21">
        <v>44481</v>
      </c>
      <c r="B573" s="22">
        <v>572</v>
      </c>
    </row>
    <row r="574" spans="1:2" x14ac:dyDescent="0.25">
      <c r="A574" s="21">
        <v>44482</v>
      </c>
      <c r="B574" s="22">
        <v>573</v>
      </c>
    </row>
    <row r="575" spans="1:2" x14ac:dyDescent="0.25">
      <c r="A575" s="21">
        <v>44483</v>
      </c>
      <c r="B575" s="22">
        <v>574</v>
      </c>
    </row>
    <row r="576" spans="1:2" x14ac:dyDescent="0.25">
      <c r="A576" s="21">
        <v>44484</v>
      </c>
      <c r="B576" s="22">
        <v>575</v>
      </c>
    </row>
    <row r="577" spans="1:2" x14ac:dyDescent="0.25">
      <c r="A577" s="21">
        <v>44485</v>
      </c>
      <c r="B577" s="22">
        <v>576</v>
      </c>
    </row>
    <row r="578" spans="1:2" x14ac:dyDescent="0.25">
      <c r="A578" s="21">
        <v>44486</v>
      </c>
      <c r="B578" s="22">
        <v>577</v>
      </c>
    </row>
    <row r="579" spans="1:2" x14ac:dyDescent="0.25">
      <c r="A579" s="21">
        <v>44487</v>
      </c>
      <c r="B579" s="22">
        <v>578</v>
      </c>
    </row>
    <row r="580" spans="1:2" x14ac:dyDescent="0.25">
      <c r="A580" s="21">
        <v>44488</v>
      </c>
      <c r="B580" s="22">
        <v>579</v>
      </c>
    </row>
    <row r="581" spans="1:2" x14ac:dyDescent="0.25">
      <c r="A581" s="21">
        <v>44489</v>
      </c>
      <c r="B581" s="22">
        <v>580</v>
      </c>
    </row>
    <row r="582" spans="1:2" x14ac:dyDescent="0.25">
      <c r="A582" s="21">
        <v>44490</v>
      </c>
      <c r="B582" s="22">
        <v>581</v>
      </c>
    </row>
    <row r="583" spans="1:2" x14ac:dyDescent="0.25">
      <c r="A583" s="21">
        <v>44491</v>
      </c>
      <c r="B583" s="22">
        <v>582</v>
      </c>
    </row>
    <row r="584" spans="1:2" x14ac:dyDescent="0.25">
      <c r="A584" s="21">
        <v>44492</v>
      </c>
      <c r="B584" s="22">
        <v>583</v>
      </c>
    </row>
    <row r="585" spans="1:2" x14ac:dyDescent="0.25">
      <c r="A585" s="21">
        <v>44493</v>
      </c>
      <c r="B585" s="22">
        <v>584</v>
      </c>
    </row>
    <row r="586" spans="1:2" x14ac:dyDescent="0.25">
      <c r="A586" s="21">
        <v>44494</v>
      </c>
      <c r="B586" s="22">
        <v>585</v>
      </c>
    </row>
    <row r="587" spans="1:2" x14ac:dyDescent="0.25">
      <c r="A587" s="21">
        <v>44495</v>
      </c>
      <c r="B587" s="22">
        <v>586</v>
      </c>
    </row>
    <row r="588" spans="1:2" x14ac:dyDescent="0.25">
      <c r="A588" s="21">
        <v>44496</v>
      </c>
      <c r="B588" s="22">
        <v>587</v>
      </c>
    </row>
    <row r="589" spans="1:2" x14ac:dyDescent="0.25">
      <c r="A589" s="21">
        <v>44497</v>
      </c>
      <c r="B589" s="22">
        <v>588</v>
      </c>
    </row>
    <row r="590" spans="1:2" x14ac:dyDescent="0.25">
      <c r="A590" s="21">
        <v>44498</v>
      </c>
      <c r="B590" s="22">
        <v>589</v>
      </c>
    </row>
    <row r="591" spans="1:2" x14ac:dyDescent="0.25">
      <c r="A591" s="21">
        <v>44499</v>
      </c>
      <c r="B591" s="22">
        <v>590</v>
      </c>
    </row>
    <row r="592" spans="1:2" x14ac:dyDescent="0.25">
      <c r="A592" s="21">
        <v>44500</v>
      </c>
      <c r="B592" s="22">
        <v>591</v>
      </c>
    </row>
    <row r="593" spans="1:2" x14ac:dyDescent="0.25">
      <c r="A593" s="21">
        <v>44501</v>
      </c>
      <c r="B593" s="22">
        <v>592</v>
      </c>
    </row>
    <row r="594" spans="1:2" x14ac:dyDescent="0.25">
      <c r="A594" s="21">
        <v>44502</v>
      </c>
      <c r="B594" s="22">
        <v>593</v>
      </c>
    </row>
    <row r="595" spans="1:2" x14ac:dyDescent="0.25">
      <c r="A595" s="21">
        <v>44503</v>
      </c>
      <c r="B595" s="22">
        <v>594</v>
      </c>
    </row>
    <row r="596" spans="1:2" x14ac:dyDescent="0.25">
      <c r="A596" s="21">
        <v>44504</v>
      </c>
      <c r="B596" s="22">
        <v>595</v>
      </c>
    </row>
    <row r="597" spans="1:2" x14ac:dyDescent="0.25">
      <c r="A597" s="21">
        <v>44505</v>
      </c>
      <c r="B597" s="22">
        <v>596</v>
      </c>
    </row>
    <row r="598" spans="1:2" x14ac:dyDescent="0.25">
      <c r="A598" s="21">
        <v>44506</v>
      </c>
      <c r="B598" s="22">
        <v>597</v>
      </c>
    </row>
    <row r="599" spans="1:2" x14ac:dyDescent="0.25">
      <c r="A599" s="21">
        <v>44507</v>
      </c>
      <c r="B599" s="22">
        <v>598</v>
      </c>
    </row>
    <row r="600" spans="1:2" x14ac:dyDescent="0.25">
      <c r="A600" s="21">
        <v>44508</v>
      </c>
      <c r="B600" s="22">
        <v>599</v>
      </c>
    </row>
    <row r="601" spans="1:2" x14ac:dyDescent="0.25">
      <c r="A601" s="21">
        <v>44509</v>
      </c>
      <c r="B601" s="22">
        <v>600</v>
      </c>
    </row>
    <row r="602" spans="1:2" x14ac:dyDescent="0.25">
      <c r="A602" s="21">
        <v>44510</v>
      </c>
      <c r="B602" s="22">
        <v>601</v>
      </c>
    </row>
    <row r="603" spans="1:2" x14ac:dyDescent="0.25">
      <c r="A603" s="21">
        <v>44511</v>
      </c>
      <c r="B603" s="22">
        <v>602</v>
      </c>
    </row>
    <row r="604" spans="1:2" x14ac:dyDescent="0.25">
      <c r="A604" s="21">
        <v>44512</v>
      </c>
      <c r="B604" s="22">
        <v>603</v>
      </c>
    </row>
    <row r="605" spans="1:2" x14ac:dyDescent="0.25">
      <c r="A605" s="21">
        <v>44513</v>
      </c>
      <c r="B605" s="22">
        <v>604</v>
      </c>
    </row>
    <row r="606" spans="1:2" x14ac:dyDescent="0.25">
      <c r="A606" s="21">
        <v>44514</v>
      </c>
      <c r="B606" s="22">
        <v>605</v>
      </c>
    </row>
    <row r="607" spans="1:2" x14ac:dyDescent="0.25">
      <c r="A607" s="21">
        <v>44515</v>
      </c>
      <c r="B607" s="22">
        <v>606</v>
      </c>
    </row>
    <row r="608" spans="1:2" x14ac:dyDescent="0.25">
      <c r="A608" s="21">
        <v>44516</v>
      </c>
      <c r="B608" s="22">
        <v>607</v>
      </c>
    </row>
    <row r="609" spans="1:2" x14ac:dyDescent="0.25">
      <c r="A609" s="21">
        <v>44517</v>
      </c>
      <c r="B609" s="22">
        <v>608</v>
      </c>
    </row>
    <row r="610" spans="1:2" x14ac:dyDescent="0.25">
      <c r="A610" s="21">
        <v>44518</v>
      </c>
      <c r="B610" s="22">
        <v>609</v>
      </c>
    </row>
    <row r="611" spans="1:2" x14ac:dyDescent="0.25">
      <c r="A611" s="21">
        <v>44519</v>
      </c>
      <c r="B611" s="22">
        <v>610</v>
      </c>
    </row>
    <row r="612" spans="1:2" x14ac:dyDescent="0.25">
      <c r="A612" s="21">
        <v>44520</v>
      </c>
      <c r="B612" s="22">
        <v>611</v>
      </c>
    </row>
    <row r="613" spans="1:2" x14ac:dyDescent="0.25">
      <c r="A613" s="21">
        <v>44521</v>
      </c>
      <c r="B613" s="22">
        <v>612</v>
      </c>
    </row>
    <row r="614" spans="1:2" x14ac:dyDescent="0.25">
      <c r="A614" s="21">
        <v>44522</v>
      </c>
      <c r="B614" s="22">
        <v>613</v>
      </c>
    </row>
    <row r="615" spans="1:2" x14ac:dyDescent="0.25">
      <c r="A615" s="21">
        <v>44523</v>
      </c>
      <c r="B615" s="22">
        <v>614</v>
      </c>
    </row>
    <row r="616" spans="1:2" x14ac:dyDescent="0.25">
      <c r="A616" s="21">
        <v>44524</v>
      </c>
      <c r="B616" s="22">
        <v>615</v>
      </c>
    </row>
    <row r="617" spans="1:2" x14ac:dyDescent="0.25">
      <c r="A617" s="21">
        <v>44525</v>
      </c>
      <c r="B617" s="22">
        <v>616</v>
      </c>
    </row>
    <row r="618" spans="1:2" x14ac:dyDescent="0.25">
      <c r="A618" s="21">
        <v>44526</v>
      </c>
      <c r="B618" s="22">
        <v>617</v>
      </c>
    </row>
    <row r="619" spans="1:2" x14ac:dyDescent="0.25">
      <c r="A619" s="21">
        <v>44527</v>
      </c>
      <c r="B619" s="22">
        <v>618</v>
      </c>
    </row>
    <row r="620" spans="1:2" x14ac:dyDescent="0.25">
      <c r="A620" s="21">
        <v>44528</v>
      </c>
      <c r="B620" s="22">
        <v>619</v>
      </c>
    </row>
    <row r="621" spans="1:2" x14ac:dyDescent="0.25">
      <c r="A621" s="21">
        <v>44529</v>
      </c>
      <c r="B621" s="22">
        <v>620</v>
      </c>
    </row>
    <row r="622" spans="1:2" x14ac:dyDescent="0.25">
      <c r="A622" s="21">
        <v>44530</v>
      </c>
      <c r="B622" s="22">
        <v>621</v>
      </c>
    </row>
    <row r="623" spans="1:2" x14ac:dyDescent="0.25">
      <c r="A623" s="21">
        <v>44531</v>
      </c>
      <c r="B623" s="22">
        <v>622</v>
      </c>
    </row>
    <row r="624" spans="1:2" x14ac:dyDescent="0.25">
      <c r="A624" s="21">
        <v>44532</v>
      </c>
      <c r="B624" s="22">
        <v>623</v>
      </c>
    </row>
    <row r="625" spans="1:2" x14ac:dyDescent="0.25">
      <c r="A625" s="21">
        <v>44533</v>
      </c>
      <c r="B625" s="22">
        <v>624</v>
      </c>
    </row>
    <row r="626" spans="1:2" x14ac:dyDescent="0.25">
      <c r="A626" s="21">
        <v>44534</v>
      </c>
      <c r="B626" s="22">
        <v>625</v>
      </c>
    </row>
    <row r="627" spans="1:2" x14ac:dyDescent="0.25">
      <c r="A627" s="21">
        <v>44535</v>
      </c>
      <c r="B627" s="22">
        <v>626</v>
      </c>
    </row>
    <row r="628" spans="1:2" x14ac:dyDescent="0.25">
      <c r="A628" s="21">
        <v>44536</v>
      </c>
      <c r="B628" s="22">
        <v>627</v>
      </c>
    </row>
    <row r="629" spans="1:2" x14ac:dyDescent="0.25">
      <c r="A629" s="21">
        <v>44537</v>
      </c>
      <c r="B629" s="22">
        <v>628</v>
      </c>
    </row>
    <row r="630" spans="1:2" x14ac:dyDescent="0.25">
      <c r="A630" s="21">
        <v>44538</v>
      </c>
      <c r="B630" s="22">
        <v>629</v>
      </c>
    </row>
    <row r="631" spans="1:2" x14ac:dyDescent="0.25">
      <c r="A631" s="21">
        <v>44539</v>
      </c>
      <c r="B631" s="22">
        <v>630</v>
      </c>
    </row>
    <row r="632" spans="1:2" x14ac:dyDescent="0.25">
      <c r="A632" s="21">
        <v>44540</v>
      </c>
      <c r="B632" s="22">
        <v>631</v>
      </c>
    </row>
    <row r="633" spans="1:2" x14ac:dyDescent="0.25">
      <c r="A633" s="21">
        <v>44541</v>
      </c>
      <c r="B633" s="22">
        <v>632</v>
      </c>
    </row>
    <row r="634" spans="1:2" x14ac:dyDescent="0.25">
      <c r="A634" s="21">
        <v>44542</v>
      </c>
      <c r="B634" s="22">
        <v>633</v>
      </c>
    </row>
    <row r="635" spans="1:2" x14ac:dyDescent="0.25">
      <c r="A635" s="21">
        <v>44543</v>
      </c>
      <c r="B635" s="22">
        <v>634</v>
      </c>
    </row>
    <row r="636" spans="1:2" x14ac:dyDescent="0.25">
      <c r="A636" s="21">
        <v>44544</v>
      </c>
      <c r="B636" s="22">
        <v>635</v>
      </c>
    </row>
    <row r="637" spans="1:2" x14ac:dyDescent="0.25">
      <c r="A637" s="21">
        <v>44545</v>
      </c>
      <c r="B637" s="22">
        <v>636</v>
      </c>
    </row>
    <row r="638" spans="1:2" x14ac:dyDescent="0.25">
      <c r="A638" s="21">
        <v>44546</v>
      </c>
      <c r="B638" s="22">
        <v>637</v>
      </c>
    </row>
    <row r="639" spans="1:2" x14ac:dyDescent="0.25">
      <c r="A639" s="21">
        <v>44547</v>
      </c>
      <c r="B639" s="22">
        <v>638</v>
      </c>
    </row>
    <row r="640" spans="1:2" x14ac:dyDescent="0.25">
      <c r="A640" s="21">
        <v>44548</v>
      </c>
      <c r="B640" s="22">
        <v>639</v>
      </c>
    </row>
    <row r="641" spans="1:2" x14ac:dyDescent="0.25">
      <c r="A641" s="21">
        <v>44549</v>
      </c>
      <c r="B641" s="22">
        <v>640</v>
      </c>
    </row>
    <row r="642" spans="1:2" x14ac:dyDescent="0.25">
      <c r="A642" s="21">
        <v>44550</v>
      </c>
      <c r="B642" s="22">
        <v>641</v>
      </c>
    </row>
    <row r="643" spans="1:2" x14ac:dyDescent="0.25">
      <c r="A643" s="21">
        <v>44551</v>
      </c>
      <c r="B643" s="22">
        <v>642</v>
      </c>
    </row>
    <row r="644" spans="1:2" x14ac:dyDescent="0.25">
      <c r="A644" s="21">
        <v>44552</v>
      </c>
      <c r="B644" s="22">
        <v>643</v>
      </c>
    </row>
    <row r="645" spans="1:2" x14ac:dyDescent="0.25">
      <c r="A645" s="21">
        <v>44553</v>
      </c>
      <c r="B645" s="22">
        <v>644</v>
      </c>
    </row>
    <row r="646" spans="1:2" x14ac:dyDescent="0.25">
      <c r="A646" s="21">
        <v>44554</v>
      </c>
      <c r="B646" s="22">
        <v>645</v>
      </c>
    </row>
    <row r="647" spans="1:2" x14ac:dyDescent="0.25">
      <c r="A647" s="21">
        <v>44555</v>
      </c>
      <c r="B647" s="22">
        <v>646</v>
      </c>
    </row>
    <row r="648" spans="1:2" x14ac:dyDescent="0.25">
      <c r="A648" s="21">
        <v>44556</v>
      </c>
      <c r="B648" s="22">
        <v>647</v>
      </c>
    </row>
    <row r="649" spans="1:2" x14ac:dyDescent="0.25">
      <c r="A649" s="21">
        <v>44557</v>
      </c>
      <c r="B649" s="22">
        <v>648</v>
      </c>
    </row>
    <row r="650" spans="1:2" x14ac:dyDescent="0.25">
      <c r="A650" s="21">
        <v>44558</v>
      </c>
      <c r="B650" s="22">
        <v>649</v>
      </c>
    </row>
    <row r="651" spans="1:2" x14ac:dyDescent="0.25">
      <c r="A651" s="21">
        <v>44559</v>
      </c>
      <c r="B651" s="22">
        <v>650</v>
      </c>
    </row>
    <row r="652" spans="1:2" x14ac:dyDescent="0.25">
      <c r="A652" s="21">
        <v>44560</v>
      </c>
      <c r="B652" s="22">
        <v>651</v>
      </c>
    </row>
    <row r="653" spans="1:2" x14ac:dyDescent="0.25">
      <c r="A653" s="21">
        <v>44561</v>
      </c>
      <c r="B653" s="22">
        <v>652</v>
      </c>
    </row>
    <row r="654" spans="1:2" x14ac:dyDescent="0.25">
      <c r="A654" s="21">
        <v>44562</v>
      </c>
      <c r="B654" s="22">
        <v>653</v>
      </c>
    </row>
    <row r="655" spans="1:2" x14ac:dyDescent="0.25">
      <c r="A655" s="21">
        <v>44563</v>
      </c>
      <c r="B655" s="22">
        <v>654</v>
      </c>
    </row>
    <row r="656" spans="1:2" x14ac:dyDescent="0.25">
      <c r="A656" s="21">
        <v>44564</v>
      </c>
      <c r="B656" s="22">
        <v>655</v>
      </c>
    </row>
    <row r="657" spans="1:2" x14ac:dyDescent="0.25">
      <c r="A657" s="21">
        <v>44565</v>
      </c>
      <c r="B657" s="22">
        <v>656</v>
      </c>
    </row>
    <row r="658" spans="1:2" x14ac:dyDescent="0.25">
      <c r="A658" s="21">
        <v>44566</v>
      </c>
      <c r="B658" s="22">
        <v>657</v>
      </c>
    </row>
    <row r="659" spans="1:2" x14ac:dyDescent="0.25">
      <c r="A659" s="21">
        <v>44567</v>
      </c>
      <c r="B659" s="22">
        <v>658</v>
      </c>
    </row>
    <row r="660" spans="1:2" x14ac:dyDescent="0.25">
      <c r="A660" s="21">
        <v>44568</v>
      </c>
      <c r="B660" s="22">
        <v>659</v>
      </c>
    </row>
    <row r="661" spans="1:2" x14ac:dyDescent="0.25">
      <c r="A661" s="21">
        <v>44569</v>
      </c>
      <c r="B661" s="22">
        <v>660</v>
      </c>
    </row>
    <row r="662" spans="1:2" x14ac:dyDescent="0.25">
      <c r="A662" s="21">
        <v>44570</v>
      </c>
      <c r="B662" s="22">
        <v>661</v>
      </c>
    </row>
    <row r="663" spans="1:2" x14ac:dyDescent="0.25">
      <c r="A663" s="21">
        <v>44571</v>
      </c>
      <c r="B663" s="22">
        <v>662</v>
      </c>
    </row>
    <row r="664" spans="1:2" x14ac:dyDescent="0.25">
      <c r="A664" s="21">
        <v>44572</v>
      </c>
      <c r="B664" s="22">
        <v>663</v>
      </c>
    </row>
    <row r="665" spans="1:2" x14ac:dyDescent="0.25">
      <c r="A665" s="21">
        <v>44573</v>
      </c>
      <c r="B665" s="22">
        <v>664</v>
      </c>
    </row>
    <row r="666" spans="1:2" x14ac:dyDescent="0.25">
      <c r="A666" s="21">
        <v>44574</v>
      </c>
      <c r="B666" s="22">
        <v>665</v>
      </c>
    </row>
    <row r="667" spans="1:2" x14ac:dyDescent="0.25">
      <c r="A667" s="21">
        <v>44575</v>
      </c>
      <c r="B667" s="22">
        <v>666</v>
      </c>
    </row>
    <row r="668" spans="1:2" x14ac:dyDescent="0.25">
      <c r="A668" s="21">
        <v>44576</v>
      </c>
      <c r="B668" s="22">
        <v>667</v>
      </c>
    </row>
    <row r="669" spans="1:2" x14ac:dyDescent="0.25">
      <c r="A669" s="21">
        <v>44577</v>
      </c>
      <c r="B669" s="22">
        <v>668</v>
      </c>
    </row>
    <row r="670" spans="1:2" x14ac:dyDescent="0.25">
      <c r="A670" s="21">
        <v>44578</v>
      </c>
      <c r="B670" s="22">
        <v>669</v>
      </c>
    </row>
    <row r="671" spans="1:2" x14ac:dyDescent="0.25">
      <c r="A671" s="21">
        <v>44579</v>
      </c>
      <c r="B671" s="22">
        <v>670</v>
      </c>
    </row>
    <row r="672" spans="1:2" x14ac:dyDescent="0.25">
      <c r="A672" s="21">
        <v>44580</v>
      </c>
      <c r="B672" s="22">
        <v>671</v>
      </c>
    </row>
    <row r="673" spans="1:2" x14ac:dyDescent="0.25">
      <c r="A673" s="21">
        <v>44581</v>
      </c>
      <c r="B673" s="22">
        <v>672</v>
      </c>
    </row>
    <row r="674" spans="1:2" x14ac:dyDescent="0.25">
      <c r="A674" s="21">
        <v>44582</v>
      </c>
      <c r="B674" s="22">
        <v>673</v>
      </c>
    </row>
    <row r="675" spans="1:2" x14ac:dyDescent="0.25">
      <c r="A675" s="21">
        <v>44583</v>
      </c>
      <c r="B675" s="22">
        <v>674</v>
      </c>
    </row>
    <row r="676" spans="1:2" x14ac:dyDescent="0.25">
      <c r="A676" s="21">
        <v>44584</v>
      </c>
      <c r="B676" s="22">
        <v>675</v>
      </c>
    </row>
    <row r="677" spans="1:2" x14ac:dyDescent="0.25">
      <c r="A677" s="21">
        <v>44585</v>
      </c>
      <c r="B677" s="22">
        <v>676</v>
      </c>
    </row>
    <row r="678" spans="1:2" x14ac:dyDescent="0.25">
      <c r="A678" s="21">
        <v>44586</v>
      </c>
      <c r="B678" s="22">
        <v>677</v>
      </c>
    </row>
    <row r="679" spans="1:2" x14ac:dyDescent="0.25">
      <c r="A679" s="21">
        <v>44587</v>
      </c>
      <c r="B679" s="22">
        <v>678</v>
      </c>
    </row>
    <row r="680" spans="1:2" x14ac:dyDescent="0.25">
      <c r="A680" s="21">
        <v>44588</v>
      </c>
      <c r="B680" s="22">
        <v>679</v>
      </c>
    </row>
    <row r="681" spans="1:2" x14ac:dyDescent="0.25">
      <c r="A681" s="21">
        <v>44589</v>
      </c>
      <c r="B681" s="22">
        <v>680</v>
      </c>
    </row>
    <row r="682" spans="1:2" x14ac:dyDescent="0.25">
      <c r="A682" s="21">
        <v>44590</v>
      </c>
      <c r="B682" s="22">
        <v>681</v>
      </c>
    </row>
    <row r="683" spans="1:2" x14ac:dyDescent="0.25">
      <c r="A683" s="21">
        <v>44591</v>
      </c>
      <c r="B683" s="22">
        <v>682</v>
      </c>
    </row>
    <row r="684" spans="1:2" x14ac:dyDescent="0.25">
      <c r="A684" s="21">
        <v>44592</v>
      </c>
      <c r="B684" s="22">
        <v>683</v>
      </c>
    </row>
    <row r="685" spans="1:2" x14ac:dyDescent="0.25">
      <c r="A685" s="21">
        <v>44593</v>
      </c>
      <c r="B685" s="22">
        <v>684</v>
      </c>
    </row>
    <row r="686" spans="1:2" x14ac:dyDescent="0.25">
      <c r="A686" s="21">
        <v>44594</v>
      </c>
      <c r="B686" s="22">
        <v>685</v>
      </c>
    </row>
    <row r="687" spans="1:2" x14ac:dyDescent="0.25">
      <c r="A687" s="21">
        <v>44595</v>
      </c>
      <c r="B687" s="22">
        <v>686</v>
      </c>
    </row>
    <row r="688" spans="1:2" x14ac:dyDescent="0.25">
      <c r="A688" s="21">
        <v>44596</v>
      </c>
      <c r="B688" s="22">
        <v>687</v>
      </c>
    </row>
    <row r="689" spans="1:2" x14ac:dyDescent="0.25">
      <c r="A689" s="21">
        <v>44597</v>
      </c>
      <c r="B689" s="22">
        <v>688</v>
      </c>
    </row>
    <row r="690" spans="1:2" x14ac:dyDescent="0.25">
      <c r="A690" s="21">
        <v>44598</v>
      </c>
      <c r="B690" s="22">
        <v>689</v>
      </c>
    </row>
    <row r="691" spans="1:2" x14ac:dyDescent="0.25">
      <c r="A691" s="21">
        <v>44599</v>
      </c>
      <c r="B691" s="22">
        <v>690</v>
      </c>
    </row>
    <row r="692" spans="1:2" x14ac:dyDescent="0.25">
      <c r="A692" s="21">
        <v>44600</v>
      </c>
      <c r="B692" s="22">
        <v>691</v>
      </c>
    </row>
    <row r="693" spans="1:2" x14ac:dyDescent="0.25">
      <c r="A693" s="21">
        <v>44601</v>
      </c>
      <c r="B693" s="22">
        <v>692</v>
      </c>
    </row>
    <row r="694" spans="1:2" x14ac:dyDescent="0.25">
      <c r="A694" s="21">
        <v>44602</v>
      </c>
      <c r="B694" s="22">
        <v>693</v>
      </c>
    </row>
    <row r="695" spans="1:2" x14ac:dyDescent="0.25">
      <c r="A695" s="21">
        <v>44603</v>
      </c>
      <c r="B695" s="22">
        <v>694</v>
      </c>
    </row>
    <row r="696" spans="1:2" x14ac:dyDescent="0.25">
      <c r="A696" s="21">
        <v>44604</v>
      </c>
      <c r="B696" s="22">
        <v>695</v>
      </c>
    </row>
    <row r="697" spans="1:2" x14ac:dyDescent="0.25">
      <c r="A697" s="21">
        <v>44605</v>
      </c>
      <c r="B697" s="22">
        <v>696</v>
      </c>
    </row>
    <row r="698" spans="1:2" x14ac:dyDescent="0.25">
      <c r="A698" s="21">
        <v>44606</v>
      </c>
      <c r="B698" s="22">
        <v>697</v>
      </c>
    </row>
    <row r="699" spans="1:2" x14ac:dyDescent="0.25">
      <c r="A699" s="21">
        <v>44607</v>
      </c>
      <c r="B699" s="22">
        <v>698</v>
      </c>
    </row>
    <row r="700" spans="1:2" x14ac:dyDescent="0.25">
      <c r="A700" s="21">
        <v>44608</v>
      </c>
      <c r="B700" s="22">
        <v>699</v>
      </c>
    </row>
    <row r="701" spans="1:2" x14ac:dyDescent="0.25">
      <c r="A701" s="21">
        <v>44609</v>
      </c>
      <c r="B701" s="22">
        <v>700</v>
      </c>
    </row>
    <row r="702" spans="1:2" x14ac:dyDescent="0.25">
      <c r="A702" s="21">
        <v>44610</v>
      </c>
      <c r="B702" s="22">
        <v>701</v>
      </c>
    </row>
    <row r="703" spans="1:2" x14ac:dyDescent="0.25">
      <c r="A703" s="21">
        <v>44611</v>
      </c>
      <c r="B703" s="22">
        <v>702</v>
      </c>
    </row>
    <row r="704" spans="1:2" x14ac:dyDescent="0.25">
      <c r="A704" s="21">
        <v>44612</v>
      </c>
      <c r="B704" s="22">
        <v>703</v>
      </c>
    </row>
    <row r="705" spans="1:2" x14ac:dyDescent="0.25">
      <c r="A705" s="21">
        <v>44613</v>
      </c>
      <c r="B705" s="22">
        <v>704</v>
      </c>
    </row>
    <row r="706" spans="1:2" x14ac:dyDescent="0.25">
      <c r="A706" s="21">
        <v>44614</v>
      </c>
      <c r="B706" s="22">
        <v>705</v>
      </c>
    </row>
    <row r="707" spans="1:2" x14ac:dyDescent="0.25">
      <c r="A707" s="21">
        <v>44615</v>
      </c>
      <c r="B707" s="22">
        <v>706</v>
      </c>
    </row>
    <row r="708" spans="1:2" x14ac:dyDescent="0.25">
      <c r="A708" s="21">
        <v>44616</v>
      </c>
      <c r="B708" s="22">
        <v>707</v>
      </c>
    </row>
    <row r="709" spans="1:2" x14ac:dyDescent="0.25">
      <c r="A709" s="21">
        <v>44617</v>
      </c>
      <c r="B709" s="22">
        <v>708</v>
      </c>
    </row>
    <row r="710" spans="1:2" x14ac:dyDescent="0.25">
      <c r="A710" s="21">
        <v>44618</v>
      </c>
      <c r="B710" s="22">
        <v>709</v>
      </c>
    </row>
    <row r="711" spans="1:2" x14ac:dyDescent="0.25">
      <c r="A711" s="21">
        <v>44619</v>
      </c>
      <c r="B711" s="22">
        <v>710</v>
      </c>
    </row>
    <row r="712" spans="1:2" x14ac:dyDescent="0.25">
      <c r="A712" s="21">
        <v>44620</v>
      </c>
      <c r="B712" s="22">
        <v>711</v>
      </c>
    </row>
    <row r="713" spans="1:2" x14ac:dyDescent="0.25">
      <c r="A713" s="21">
        <v>44621</v>
      </c>
      <c r="B713" s="22">
        <v>712</v>
      </c>
    </row>
    <row r="714" spans="1:2" x14ac:dyDescent="0.25">
      <c r="A714" s="21">
        <v>44622</v>
      </c>
      <c r="B714" s="22">
        <v>713</v>
      </c>
    </row>
    <row r="715" spans="1:2" x14ac:dyDescent="0.25">
      <c r="A715" s="21">
        <v>44623</v>
      </c>
      <c r="B715" s="22">
        <v>714</v>
      </c>
    </row>
    <row r="716" spans="1:2" x14ac:dyDescent="0.25">
      <c r="A716" s="21">
        <v>44624</v>
      </c>
      <c r="B716" s="22">
        <v>715</v>
      </c>
    </row>
    <row r="717" spans="1:2" x14ac:dyDescent="0.25">
      <c r="A717" s="21">
        <v>44625</v>
      </c>
      <c r="B717" s="22">
        <v>716</v>
      </c>
    </row>
    <row r="718" spans="1:2" x14ac:dyDescent="0.25">
      <c r="A718" s="21">
        <v>44626</v>
      </c>
      <c r="B718" s="22">
        <v>717</v>
      </c>
    </row>
    <row r="719" spans="1:2" x14ac:dyDescent="0.25">
      <c r="A719" s="21">
        <v>44627</v>
      </c>
      <c r="B719" s="22">
        <v>718</v>
      </c>
    </row>
    <row r="720" spans="1:2" x14ac:dyDescent="0.25">
      <c r="A720" s="21">
        <v>44628</v>
      </c>
      <c r="B720" s="22">
        <v>719</v>
      </c>
    </row>
    <row r="721" spans="1:2" x14ac:dyDescent="0.25">
      <c r="A721" s="21">
        <v>44629</v>
      </c>
      <c r="B721" s="22">
        <v>720</v>
      </c>
    </row>
    <row r="722" spans="1:2" x14ac:dyDescent="0.25">
      <c r="A722" s="21">
        <v>44630</v>
      </c>
      <c r="B722" s="22">
        <v>721</v>
      </c>
    </row>
    <row r="723" spans="1:2" x14ac:dyDescent="0.25">
      <c r="A723" s="21">
        <v>44631</v>
      </c>
      <c r="B723" s="22">
        <v>722</v>
      </c>
    </row>
    <row r="724" spans="1:2" x14ac:dyDescent="0.25">
      <c r="A724" s="21">
        <v>44632</v>
      </c>
      <c r="B724" s="22">
        <v>723</v>
      </c>
    </row>
    <row r="725" spans="1:2" x14ac:dyDescent="0.25">
      <c r="A725" s="21">
        <v>44633</v>
      </c>
      <c r="B725" s="22">
        <v>724</v>
      </c>
    </row>
    <row r="726" spans="1:2" x14ac:dyDescent="0.25">
      <c r="A726" s="21">
        <v>44634</v>
      </c>
      <c r="B726" s="22">
        <v>725</v>
      </c>
    </row>
    <row r="727" spans="1:2" x14ac:dyDescent="0.25">
      <c r="A727" s="21">
        <v>44635</v>
      </c>
      <c r="B727" s="22">
        <v>726</v>
      </c>
    </row>
    <row r="728" spans="1:2" x14ac:dyDescent="0.25">
      <c r="A728" s="21">
        <v>44636</v>
      </c>
      <c r="B728" s="22">
        <v>727</v>
      </c>
    </row>
    <row r="729" spans="1:2" x14ac:dyDescent="0.25">
      <c r="A729" s="21">
        <v>44637</v>
      </c>
      <c r="B729" s="22">
        <v>728</v>
      </c>
    </row>
    <row r="730" spans="1:2" x14ac:dyDescent="0.25">
      <c r="A730" s="21">
        <v>44638</v>
      </c>
      <c r="B730" s="22">
        <v>729</v>
      </c>
    </row>
    <row r="731" spans="1:2" x14ac:dyDescent="0.25">
      <c r="A731" s="21">
        <v>44639</v>
      </c>
      <c r="B731" s="22">
        <v>730</v>
      </c>
    </row>
    <row r="732" spans="1:2" x14ac:dyDescent="0.25">
      <c r="A732" s="21">
        <v>44640</v>
      </c>
      <c r="B732" s="22">
        <v>731</v>
      </c>
    </row>
    <row r="733" spans="1:2" x14ac:dyDescent="0.25">
      <c r="A733" s="21">
        <v>44641</v>
      </c>
      <c r="B733" s="22">
        <v>732</v>
      </c>
    </row>
    <row r="734" spans="1:2" x14ac:dyDescent="0.25">
      <c r="A734" s="21">
        <v>44642</v>
      </c>
      <c r="B734" s="22">
        <v>733</v>
      </c>
    </row>
    <row r="735" spans="1:2" x14ac:dyDescent="0.25">
      <c r="A735" s="21">
        <v>44643</v>
      </c>
      <c r="B735" s="22">
        <v>734</v>
      </c>
    </row>
    <row r="736" spans="1:2" x14ac:dyDescent="0.25">
      <c r="A736" s="21">
        <v>44644</v>
      </c>
      <c r="B736" s="22">
        <v>735</v>
      </c>
    </row>
    <row r="737" spans="1:2" x14ac:dyDescent="0.25">
      <c r="A737" s="21">
        <v>44645</v>
      </c>
      <c r="B737" s="22">
        <v>736</v>
      </c>
    </row>
    <row r="738" spans="1:2" x14ac:dyDescent="0.25">
      <c r="A738" s="21">
        <v>44646</v>
      </c>
      <c r="B738" s="22">
        <v>737</v>
      </c>
    </row>
    <row r="739" spans="1:2" x14ac:dyDescent="0.25">
      <c r="A739" s="21">
        <v>44647</v>
      </c>
      <c r="B739" s="22">
        <v>738</v>
      </c>
    </row>
    <row r="740" spans="1:2" x14ac:dyDescent="0.25">
      <c r="A740" s="21">
        <v>44648</v>
      </c>
      <c r="B740" s="22">
        <v>739</v>
      </c>
    </row>
    <row r="741" spans="1:2" x14ac:dyDescent="0.25">
      <c r="A741" s="21">
        <v>44649</v>
      </c>
      <c r="B741" s="22">
        <v>740</v>
      </c>
    </row>
    <row r="742" spans="1:2" x14ac:dyDescent="0.25">
      <c r="A742" s="21">
        <v>44650</v>
      </c>
      <c r="B742" s="22">
        <v>741</v>
      </c>
    </row>
    <row r="743" spans="1:2" x14ac:dyDescent="0.25">
      <c r="A743" s="21">
        <v>44651</v>
      </c>
      <c r="B743" s="22">
        <v>742</v>
      </c>
    </row>
    <row r="744" spans="1:2" x14ac:dyDescent="0.25">
      <c r="A744" s="21">
        <v>44652</v>
      </c>
      <c r="B744" s="22">
        <v>743</v>
      </c>
    </row>
    <row r="745" spans="1:2" x14ac:dyDescent="0.25">
      <c r="A745" s="21">
        <v>44653</v>
      </c>
      <c r="B745" s="22">
        <v>744</v>
      </c>
    </row>
    <row r="746" spans="1:2" x14ac:dyDescent="0.25">
      <c r="A746" s="21">
        <v>44654</v>
      </c>
      <c r="B746" s="22">
        <v>745</v>
      </c>
    </row>
    <row r="747" spans="1:2" x14ac:dyDescent="0.25">
      <c r="A747" s="21">
        <v>44655</v>
      </c>
      <c r="B747" s="22">
        <v>746</v>
      </c>
    </row>
    <row r="748" spans="1:2" x14ac:dyDescent="0.25">
      <c r="A748" s="21">
        <v>44656</v>
      </c>
      <c r="B748" s="22">
        <v>747</v>
      </c>
    </row>
    <row r="749" spans="1:2" x14ac:dyDescent="0.25">
      <c r="A749" s="21">
        <v>44657</v>
      </c>
      <c r="B749" s="22">
        <v>748</v>
      </c>
    </row>
    <row r="750" spans="1:2" x14ac:dyDescent="0.25">
      <c r="A750" s="21">
        <v>44658</v>
      </c>
      <c r="B750" s="22">
        <v>749</v>
      </c>
    </row>
    <row r="751" spans="1:2" x14ac:dyDescent="0.25">
      <c r="A751" s="21">
        <v>44659</v>
      </c>
      <c r="B751" s="22">
        <v>750</v>
      </c>
    </row>
    <row r="752" spans="1:2" x14ac:dyDescent="0.25">
      <c r="A752" s="21">
        <v>44660</v>
      </c>
      <c r="B752" s="22">
        <v>751</v>
      </c>
    </row>
    <row r="753" spans="1:2" x14ac:dyDescent="0.25">
      <c r="A753" s="21">
        <v>44661</v>
      </c>
      <c r="B753" s="22">
        <v>752</v>
      </c>
    </row>
    <row r="754" spans="1:2" x14ac:dyDescent="0.25">
      <c r="A754" s="21">
        <v>44662</v>
      </c>
      <c r="B754" s="22">
        <v>753</v>
      </c>
    </row>
    <row r="755" spans="1:2" x14ac:dyDescent="0.25">
      <c r="A755" s="21">
        <v>44663</v>
      </c>
      <c r="B755" s="22">
        <v>754</v>
      </c>
    </row>
    <row r="756" spans="1:2" x14ac:dyDescent="0.25">
      <c r="A756" s="21">
        <v>44664</v>
      </c>
      <c r="B756" s="22">
        <v>755</v>
      </c>
    </row>
    <row r="757" spans="1:2" x14ac:dyDescent="0.25">
      <c r="A757" s="21">
        <v>44665</v>
      </c>
      <c r="B757" s="22">
        <v>756</v>
      </c>
    </row>
    <row r="758" spans="1:2" x14ac:dyDescent="0.25">
      <c r="A758" s="21">
        <v>44666</v>
      </c>
      <c r="B758" s="22">
        <v>757</v>
      </c>
    </row>
    <row r="759" spans="1:2" x14ac:dyDescent="0.25">
      <c r="A759" s="21">
        <v>44667</v>
      </c>
      <c r="B759" s="22">
        <v>758</v>
      </c>
    </row>
    <row r="760" spans="1:2" x14ac:dyDescent="0.25">
      <c r="A760" s="21">
        <v>44668</v>
      </c>
      <c r="B760" s="22">
        <v>759</v>
      </c>
    </row>
    <row r="761" spans="1:2" x14ac:dyDescent="0.25">
      <c r="A761" s="21">
        <v>44669</v>
      </c>
      <c r="B761" s="22">
        <v>760</v>
      </c>
    </row>
    <row r="762" spans="1:2" x14ac:dyDescent="0.25">
      <c r="A762" s="21">
        <v>44670</v>
      </c>
      <c r="B762" s="22">
        <v>761</v>
      </c>
    </row>
    <row r="763" spans="1:2" x14ac:dyDescent="0.25">
      <c r="A763" s="21">
        <v>44671</v>
      </c>
      <c r="B763" s="22">
        <v>762</v>
      </c>
    </row>
    <row r="764" spans="1:2" x14ac:dyDescent="0.25">
      <c r="A764" s="21">
        <v>44672</v>
      </c>
      <c r="B764" s="22">
        <v>763</v>
      </c>
    </row>
    <row r="765" spans="1:2" x14ac:dyDescent="0.25">
      <c r="A765" s="21">
        <v>44673</v>
      </c>
      <c r="B765" s="22">
        <v>764</v>
      </c>
    </row>
    <row r="766" spans="1:2" x14ac:dyDescent="0.25">
      <c r="A766" s="21">
        <v>44674</v>
      </c>
      <c r="B766" s="22">
        <v>765</v>
      </c>
    </row>
    <row r="767" spans="1:2" x14ac:dyDescent="0.25">
      <c r="A767" s="21">
        <v>44675</v>
      </c>
      <c r="B767" s="22">
        <v>766</v>
      </c>
    </row>
    <row r="768" spans="1:2" x14ac:dyDescent="0.25">
      <c r="A768" s="21">
        <v>44676</v>
      </c>
      <c r="B768" s="22">
        <v>767</v>
      </c>
    </row>
    <row r="769" spans="1:2" x14ac:dyDescent="0.25">
      <c r="A769" s="21">
        <v>44677</v>
      </c>
      <c r="B769" s="22">
        <v>768</v>
      </c>
    </row>
    <row r="770" spans="1:2" x14ac:dyDescent="0.25">
      <c r="A770" s="21">
        <v>44678</v>
      </c>
      <c r="B770" s="22">
        <v>769</v>
      </c>
    </row>
    <row r="771" spans="1:2" x14ac:dyDescent="0.25">
      <c r="A771" s="21">
        <v>44679</v>
      </c>
      <c r="B771" s="22">
        <v>770</v>
      </c>
    </row>
    <row r="772" spans="1:2" x14ac:dyDescent="0.25">
      <c r="A772" s="21">
        <v>44680</v>
      </c>
      <c r="B772" s="22">
        <v>771</v>
      </c>
    </row>
    <row r="773" spans="1:2" x14ac:dyDescent="0.25">
      <c r="A773" s="21">
        <v>44681</v>
      </c>
      <c r="B773" s="22">
        <v>772</v>
      </c>
    </row>
    <row r="774" spans="1:2" x14ac:dyDescent="0.25">
      <c r="A774" s="21">
        <v>44682</v>
      </c>
      <c r="B774" s="22">
        <v>773</v>
      </c>
    </row>
    <row r="775" spans="1:2" x14ac:dyDescent="0.25">
      <c r="A775" s="21">
        <v>44683</v>
      </c>
      <c r="B775" s="22">
        <v>774</v>
      </c>
    </row>
    <row r="776" spans="1:2" x14ac:dyDescent="0.25">
      <c r="A776" s="21">
        <v>44684</v>
      </c>
      <c r="B776" s="22">
        <v>775</v>
      </c>
    </row>
    <row r="777" spans="1:2" x14ac:dyDescent="0.25">
      <c r="A777" s="21">
        <v>44685</v>
      </c>
      <c r="B777" s="22">
        <v>776</v>
      </c>
    </row>
    <row r="778" spans="1:2" x14ac:dyDescent="0.25">
      <c r="A778" s="21">
        <v>44686</v>
      </c>
      <c r="B778" s="22">
        <v>777</v>
      </c>
    </row>
    <row r="779" spans="1:2" x14ac:dyDescent="0.25">
      <c r="A779" s="21">
        <v>44687</v>
      </c>
      <c r="B779" s="22">
        <v>778</v>
      </c>
    </row>
    <row r="780" spans="1:2" x14ac:dyDescent="0.25">
      <c r="A780" s="21">
        <v>44688</v>
      </c>
      <c r="B780" s="22">
        <v>779</v>
      </c>
    </row>
    <row r="781" spans="1:2" x14ac:dyDescent="0.25">
      <c r="A781" s="21">
        <v>44689</v>
      </c>
      <c r="B781" s="22">
        <v>780</v>
      </c>
    </row>
    <row r="782" spans="1:2" x14ac:dyDescent="0.25">
      <c r="A782" s="21">
        <v>44690</v>
      </c>
      <c r="B782" s="22">
        <v>781</v>
      </c>
    </row>
    <row r="783" spans="1:2" x14ac:dyDescent="0.25">
      <c r="A783" s="21">
        <v>44691</v>
      </c>
      <c r="B783" s="22">
        <v>782</v>
      </c>
    </row>
    <row r="784" spans="1:2" x14ac:dyDescent="0.25">
      <c r="A784" s="21">
        <v>44692</v>
      </c>
      <c r="B784" s="22">
        <v>783</v>
      </c>
    </row>
    <row r="785" spans="1:2" x14ac:dyDescent="0.25">
      <c r="A785" s="21">
        <v>44693</v>
      </c>
      <c r="B785" s="22">
        <v>784</v>
      </c>
    </row>
    <row r="786" spans="1:2" x14ac:dyDescent="0.25">
      <c r="A786" s="21">
        <v>44694</v>
      </c>
      <c r="B786" s="22">
        <v>785</v>
      </c>
    </row>
    <row r="787" spans="1:2" x14ac:dyDescent="0.25">
      <c r="A787" s="21">
        <v>44695</v>
      </c>
      <c r="B787" s="22">
        <v>786</v>
      </c>
    </row>
    <row r="788" spans="1:2" x14ac:dyDescent="0.25">
      <c r="A788" s="21">
        <v>44696</v>
      </c>
      <c r="B788" s="22">
        <v>787</v>
      </c>
    </row>
    <row r="789" spans="1:2" x14ac:dyDescent="0.25">
      <c r="A789" s="21">
        <v>44697</v>
      </c>
      <c r="B789" s="22">
        <v>788</v>
      </c>
    </row>
    <row r="790" spans="1:2" x14ac:dyDescent="0.25">
      <c r="A790" s="21">
        <v>44698</v>
      </c>
      <c r="B790" s="22">
        <v>789</v>
      </c>
    </row>
    <row r="791" spans="1:2" x14ac:dyDescent="0.25">
      <c r="A791" s="21">
        <v>44699</v>
      </c>
      <c r="B791" s="22">
        <v>790</v>
      </c>
    </row>
    <row r="792" spans="1:2" x14ac:dyDescent="0.25">
      <c r="A792" s="21">
        <v>44700</v>
      </c>
      <c r="B792" s="22">
        <v>791</v>
      </c>
    </row>
    <row r="793" spans="1:2" x14ac:dyDescent="0.25">
      <c r="A793" s="21">
        <v>44701</v>
      </c>
      <c r="B793" s="22">
        <v>792</v>
      </c>
    </row>
    <row r="794" spans="1:2" x14ac:dyDescent="0.25">
      <c r="A794" s="21">
        <v>44702</v>
      </c>
      <c r="B794" s="22">
        <v>793</v>
      </c>
    </row>
    <row r="795" spans="1:2" x14ac:dyDescent="0.25">
      <c r="A795" s="21">
        <v>44703</v>
      </c>
      <c r="B795" s="22">
        <v>794</v>
      </c>
    </row>
    <row r="796" spans="1:2" x14ac:dyDescent="0.25">
      <c r="A796" s="21">
        <v>44704</v>
      </c>
      <c r="B796" s="22">
        <v>795</v>
      </c>
    </row>
    <row r="797" spans="1:2" x14ac:dyDescent="0.25">
      <c r="A797" s="21">
        <v>44705</v>
      </c>
      <c r="B797" s="22">
        <v>796</v>
      </c>
    </row>
    <row r="798" spans="1:2" x14ac:dyDescent="0.25">
      <c r="A798" s="21">
        <v>44706</v>
      </c>
      <c r="B798" s="22">
        <v>797</v>
      </c>
    </row>
    <row r="799" spans="1:2" x14ac:dyDescent="0.25">
      <c r="A799" s="21">
        <v>44707</v>
      </c>
      <c r="B799" s="22">
        <v>798</v>
      </c>
    </row>
    <row r="800" spans="1:2" x14ac:dyDescent="0.25">
      <c r="A800" s="21">
        <v>44708</v>
      </c>
      <c r="B800" s="22">
        <v>799</v>
      </c>
    </row>
    <row r="801" spans="1:2" x14ac:dyDescent="0.25">
      <c r="A801" s="21">
        <v>44709</v>
      </c>
      <c r="B801" s="22">
        <v>800</v>
      </c>
    </row>
    <row r="802" spans="1:2" x14ac:dyDescent="0.25">
      <c r="A802" s="21">
        <v>44710</v>
      </c>
      <c r="B802" s="22">
        <v>801</v>
      </c>
    </row>
    <row r="803" spans="1:2" x14ac:dyDescent="0.25">
      <c r="A803" s="21">
        <v>44711</v>
      </c>
      <c r="B803" s="22">
        <v>802</v>
      </c>
    </row>
    <row r="804" spans="1:2" x14ac:dyDescent="0.25">
      <c r="A804" s="21">
        <v>44712</v>
      </c>
      <c r="B804" s="22">
        <v>803</v>
      </c>
    </row>
    <row r="805" spans="1:2" x14ac:dyDescent="0.25">
      <c r="A805" s="21">
        <v>44713</v>
      </c>
      <c r="B805" s="22">
        <v>804</v>
      </c>
    </row>
    <row r="806" spans="1:2" x14ac:dyDescent="0.25">
      <c r="A806" s="21">
        <v>44714</v>
      </c>
      <c r="B806" s="22">
        <v>805</v>
      </c>
    </row>
    <row r="807" spans="1:2" x14ac:dyDescent="0.25">
      <c r="A807" s="21">
        <v>44715</v>
      </c>
      <c r="B807" s="22">
        <v>806</v>
      </c>
    </row>
    <row r="808" spans="1:2" x14ac:dyDescent="0.25">
      <c r="A808" s="21">
        <v>44716</v>
      </c>
      <c r="B808" s="22">
        <v>807</v>
      </c>
    </row>
    <row r="809" spans="1:2" x14ac:dyDescent="0.25">
      <c r="A809" s="21">
        <v>44717</v>
      </c>
      <c r="B809" s="22">
        <v>808</v>
      </c>
    </row>
    <row r="810" spans="1:2" x14ac:dyDescent="0.25">
      <c r="A810" s="21">
        <v>44718</v>
      </c>
      <c r="B810" s="22">
        <v>809</v>
      </c>
    </row>
    <row r="811" spans="1:2" x14ac:dyDescent="0.25">
      <c r="A811" s="21">
        <v>44719</v>
      </c>
      <c r="B811" s="22">
        <v>810</v>
      </c>
    </row>
    <row r="812" spans="1:2" x14ac:dyDescent="0.25">
      <c r="A812" s="21">
        <v>44720</v>
      </c>
      <c r="B812" s="22">
        <v>811</v>
      </c>
    </row>
    <row r="813" spans="1:2" x14ac:dyDescent="0.25">
      <c r="A813" s="21">
        <v>44721</v>
      </c>
      <c r="B813" s="22">
        <v>812</v>
      </c>
    </row>
    <row r="814" spans="1:2" x14ac:dyDescent="0.25">
      <c r="A814" s="21">
        <v>44722</v>
      </c>
      <c r="B814" s="22">
        <v>813</v>
      </c>
    </row>
    <row r="815" spans="1:2" x14ac:dyDescent="0.25">
      <c r="A815" s="21">
        <v>44723</v>
      </c>
      <c r="B815" s="22">
        <v>814</v>
      </c>
    </row>
    <row r="816" spans="1:2" x14ac:dyDescent="0.25">
      <c r="A816" s="21">
        <v>44724</v>
      </c>
      <c r="B816" s="22">
        <v>815</v>
      </c>
    </row>
    <row r="817" spans="1:2" x14ac:dyDescent="0.25">
      <c r="A817" s="21">
        <v>44725</v>
      </c>
      <c r="B817" s="22">
        <v>816</v>
      </c>
    </row>
    <row r="818" spans="1:2" x14ac:dyDescent="0.25">
      <c r="A818" s="21">
        <v>44726</v>
      </c>
      <c r="B818" s="22">
        <v>817</v>
      </c>
    </row>
    <row r="819" spans="1:2" x14ac:dyDescent="0.25">
      <c r="A819" s="21">
        <v>44727</v>
      </c>
      <c r="B819" s="22">
        <v>818</v>
      </c>
    </row>
    <row r="820" spans="1:2" x14ac:dyDescent="0.25">
      <c r="A820" s="21">
        <v>44728</v>
      </c>
      <c r="B820" s="22">
        <v>819</v>
      </c>
    </row>
    <row r="821" spans="1:2" x14ac:dyDescent="0.25">
      <c r="A821" s="21">
        <v>44729</v>
      </c>
      <c r="B821" s="22">
        <v>820</v>
      </c>
    </row>
    <row r="822" spans="1:2" x14ac:dyDescent="0.25">
      <c r="A822" s="21">
        <v>44730</v>
      </c>
      <c r="B822" s="22">
        <v>821</v>
      </c>
    </row>
    <row r="823" spans="1:2" x14ac:dyDescent="0.25">
      <c r="A823" s="21">
        <v>44731</v>
      </c>
      <c r="B823" s="22">
        <v>822</v>
      </c>
    </row>
    <row r="824" spans="1:2" x14ac:dyDescent="0.25">
      <c r="A824" s="21">
        <v>44732</v>
      </c>
      <c r="B824" s="22">
        <v>823</v>
      </c>
    </row>
    <row r="825" spans="1:2" x14ac:dyDescent="0.25">
      <c r="A825" s="21">
        <v>44733</v>
      </c>
      <c r="B825" s="22">
        <v>824</v>
      </c>
    </row>
    <row r="826" spans="1:2" x14ac:dyDescent="0.25">
      <c r="A826" s="21">
        <v>44734</v>
      </c>
      <c r="B826" s="22">
        <v>825</v>
      </c>
    </row>
    <row r="827" spans="1:2" x14ac:dyDescent="0.25">
      <c r="A827" s="21">
        <v>44735</v>
      </c>
      <c r="B827" s="22">
        <v>826</v>
      </c>
    </row>
    <row r="828" spans="1:2" x14ac:dyDescent="0.25">
      <c r="A828" s="21">
        <v>44736</v>
      </c>
      <c r="B828" s="22">
        <v>827</v>
      </c>
    </row>
    <row r="829" spans="1:2" x14ac:dyDescent="0.25">
      <c r="A829" s="21">
        <v>44737</v>
      </c>
      <c r="B829" s="22">
        <v>828</v>
      </c>
    </row>
    <row r="830" spans="1:2" x14ac:dyDescent="0.25">
      <c r="A830" s="21">
        <v>44738</v>
      </c>
      <c r="B830" s="22">
        <v>829</v>
      </c>
    </row>
    <row r="831" spans="1:2" x14ac:dyDescent="0.25">
      <c r="A831" s="21">
        <v>44739</v>
      </c>
      <c r="B831" s="22">
        <v>830</v>
      </c>
    </row>
    <row r="832" spans="1:2" x14ac:dyDescent="0.25">
      <c r="A832" s="21">
        <v>44740</v>
      </c>
      <c r="B832" s="22">
        <v>831</v>
      </c>
    </row>
    <row r="833" spans="1:2" x14ac:dyDescent="0.25">
      <c r="A833" s="21">
        <v>44741</v>
      </c>
      <c r="B833" s="22">
        <v>832</v>
      </c>
    </row>
    <row r="834" spans="1:2" x14ac:dyDescent="0.25">
      <c r="A834" s="21">
        <v>44742</v>
      </c>
      <c r="B834" s="22">
        <v>833</v>
      </c>
    </row>
    <row r="835" spans="1:2" x14ac:dyDescent="0.25">
      <c r="A835" s="21">
        <v>44743</v>
      </c>
      <c r="B835" s="22">
        <v>834</v>
      </c>
    </row>
    <row r="836" spans="1:2" x14ac:dyDescent="0.25">
      <c r="A836" s="21">
        <v>44744</v>
      </c>
      <c r="B836" s="22">
        <v>835</v>
      </c>
    </row>
    <row r="837" spans="1:2" x14ac:dyDescent="0.25">
      <c r="A837" s="21">
        <v>44745</v>
      </c>
      <c r="B837" s="22">
        <v>836</v>
      </c>
    </row>
    <row r="838" spans="1:2" x14ac:dyDescent="0.25">
      <c r="A838" s="21">
        <v>44746</v>
      </c>
      <c r="B838" s="22">
        <v>837</v>
      </c>
    </row>
    <row r="839" spans="1:2" x14ac:dyDescent="0.25">
      <c r="A839" s="21">
        <v>44747</v>
      </c>
      <c r="B839" s="22">
        <v>838</v>
      </c>
    </row>
    <row r="840" spans="1:2" x14ac:dyDescent="0.25">
      <c r="A840" s="21">
        <v>44748</v>
      </c>
      <c r="B840" s="22">
        <v>839</v>
      </c>
    </row>
    <row r="841" spans="1:2" x14ac:dyDescent="0.25">
      <c r="A841" s="21">
        <v>44749</v>
      </c>
      <c r="B841" s="22">
        <v>840</v>
      </c>
    </row>
    <row r="842" spans="1:2" x14ac:dyDescent="0.25">
      <c r="A842" s="21">
        <v>44750</v>
      </c>
      <c r="B842" s="22">
        <v>841</v>
      </c>
    </row>
    <row r="843" spans="1:2" x14ac:dyDescent="0.25">
      <c r="A843" s="21">
        <v>44751</v>
      </c>
      <c r="B843" s="22">
        <v>842</v>
      </c>
    </row>
    <row r="844" spans="1:2" x14ac:dyDescent="0.25">
      <c r="A844" s="21">
        <v>44752</v>
      </c>
      <c r="B844" s="22">
        <v>843</v>
      </c>
    </row>
    <row r="845" spans="1:2" x14ac:dyDescent="0.25">
      <c r="A845" s="21">
        <v>44753</v>
      </c>
      <c r="B845" s="22">
        <v>844</v>
      </c>
    </row>
    <row r="846" spans="1:2" x14ac:dyDescent="0.25">
      <c r="A846" s="21">
        <v>44754</v>
      </c>
      <c r="B846" s="22">
        <v>845</v>
      </c>
    </row>
    <row r="847" spans="1:2" x14ac:dyDescent="0.25">
      <c r="A847" s="21">
        <v>44755</v>
      </c>
      <c r="B847" s="22">
        <v>846</v>
      </c>
    </row>
    <row r="848" spans="1:2" x14ac:dyDescent="0.25">
      <c r="A848" s="21">
        <v>44756</v>
      </c>
      <c r="B848" s="22">
        <v>847</v>
      </c>
    </row>
    <row r="849" spans="1:2" x14ac:dyDescent="0.25">
      <c r="A849" s="21">
        <v>44757</v>
      </c>
      <c r="B849" s="22">
        <v>848</v>
      </c>
    </row>
    <row r="850" spans="1:2" x14ac:dyDescent="0.25">
      <c r="A850" s="21">
        <v>44758</v>
      </c>
      <c r="B850" s="22">
        <v>849</v>
      </c>
    </row>
    <row r="851" spans="1:2" x14ac:dyDescent="0.25">
      <c r="A851" s="21">
        <v>44759</v>
      </c>
      <c r="B851" s="22">
        <v>850</v>
      </c>
    </row>
    <row r="852" spans="1:2" x14ac:dyDescent="0.25">
      <c r="A852" s="21">
        <v>44760</v>
      </c>
      <c r="B852" s="22">
        <v>851</v>
      </c>
    </row>
    <row r="853" spans="1:2" x14ac:dyDescent="0.25">
      <c r="A853" s="21">
        <v>44761</v>
      </c>
      <c r="B853" s="22">
        <v>852</v>
      </c>
    </row>
    <row r="854" spans="1:2" x14ac:dyDescent="0.25">
      <c r="A854" s="21">
        <v>44762</v>
      </c>
      <c r="B854" s="22">
        <v>853</v>
      </c>
    </row>
    <row r="855" spans="1:2" x14ac:dyDescent="0.25">
      <c r="A855" s="21">
        <v>44763</v>
      </c>
      <c r="B855" s="22">
        <v>854</v>
      </c>
    </row>
    <row r="856" spans="1:2" x14ac:dyDescent="0.25">
      <c r="A856" s="21">
        <v>44764</v>
      </c>
      <c r="B856" s="22">
        <v>855</v>
      </c>
    </row>
    <row r="857" spans="1:2" x14ac:dyDescent="0.25">
      <c r="A857" s="21">
        <v>44765</v>
      </c>
      <c r="B857" s="22">
        <v>856</v>
      </c>
    </row>
    <row r="858" spans="1:2" x14ac:dyDescent="0.25">
      <c r="A858" s="21">
        <v>44766</v>
      </c>
      <c r="B858" s="22">
        <v>857</v>
      </c>
    </row>
    <row r="859" spans="1:2" x14ac:dyDescent="0.25">
      <c r="A859" s="21">
        <v>44767</v>
      </c>
      <c r="B859" s="22">
        <v>858</v>
      </c>
    </row>
    <row r="860" spans="1:2" x14ac:dyDescent="0.25">
      <c r="A860" s="21">
        <v>44768</v>
      </c>
      <c r="B860" s="22">
        <v>859</v>
      </c>
    </row>
    <row r="861" spans="1:2" x14ac:dyDescent="0.25">
      <c r="A861" s="21">
        <v>44769</v>
      </c>
      <c r="B861" s="22">
        <v>860</v>
      </c>
    </row>
    <row r="862" spans="1:2" x14ac:dyDescent="0.25">
      <c r="A862" s="21">
        <v>44770</v>
      </c>
      <c r="B862" s="22">
        <v>861</v>
      </c>
    </row>
    <row r="863" spans="1:2" x14ac:dyDescent="0.25">
      <c r="A863" s="21">
        <v>44771</v>
      </c>
      <c r="B863" s="22">
        <v>862</v>
      </c>
    </row>
    <row r="864" spans="1:2" x14ac:dyDescent="0.25">
      <c r="A864" s="21">
        <v>44772</v>
      </c>
      <c r="B864" s="22">
        <v>863</v>
      </c>
    </row>
    <row r="865" spans="1:2" x14ac:dyDescent="0.25">
      <c r="A865" s="21">
        <v>44773</v>
      </c>
      <c r="B865" s="22">
        <v>864</v>
      </c>
    </row>
    <row r="866" spans="1:2" x14ac:dyDescent="0.25">
      <c r="A866" s="21">
        <v>44774</v>
      </c>
      <c r="B866" s="22">
        <v>865</v>
      </c>
    </row>
    <row r="867" spans="1:2" x14ac:dyDescent="0.25">
      <c r="A867" s="21">
        <v>44775</v>
      </c>
      <c r="B867" s="22">
        <v>866</v>
      </c>
    </row>
    <row r="868" spans="1:2" x14ac:dyDescent="0.25">
      <c r="A868" s="21">
        <v>44776</v>
      </c>
      <c r="B868" s="22">
        <v>867</v>
      </c>
    </row>
    <row r="869" spans="1:2" x14ac:dyDescent="0.25">
      <c r="A869" s="21">
        <v>44777</v>
      </c>
      <c r="B869" s="22">
        <v>868</v>
      </c>
    </row>
    <row r="870" spans="1:2" x14ac:dyDescent="0.25">
      <c r="A870" s="21">
        <v>44778</v>
      </c>
      <c r="B870" s="22">
        <v>869</v>
      </c>
    </row>
    <row r="871" spans="1:2" x14ac:dyDescent="0.25">
      <c r="A871" s="21">
        <v>44779</v>
      </c>
      <c r="B871" s="22">
        <v>870</v>
      </c>
    </row>
    <row r="872" spans="1:2" x14ac:dyDescent="0.25">
      <c r="A872" s="21">
        <v>44780</v>
      </c>
      <c r="B872" s="22">
        <v>871</v>
      </c>
    </row>
    <row r="873" spans="1:2" x14ac:dyDescent="0.25">
      <c r="A873" s="21">
        <v>44781</v>
      </c>
      <c r="B873" s="22">
        <v>872</v>
      </c>
    </row>
    <row r="874" spans="1:2" x14ac:dyDescent="0.25">
      <c r="A874" s="21">
        <v>44782</v>
      </c>
      <c r="B874" s="22">
        <v>873</v>
      </c>
    </row>
    <row r="875" spans="1:2" x14ac:dyDescent="0.25">
      <c r="A875" s="21">
        <v>44783</v>
      </c>
      <c r="B875" s="22">
        <v>874</v>
      </c>
    </row>
    <row r="876" spans="1:2" x14ac:dyDescent="0.25">
      <c r="A876" s="21">
        <v>44784</v>
      </c>
      <c r="B876" s="22">
        <v>875</v>
      </c>
    </row>
    <row r="877" spans="1:2" x14ac:dyDescent="0.25">
      <c r="A877" s="21">
        <v>44785</v>
      </c>
      <c r="B877" s="22">
        <v>876</v>
      </c>
    </row>
    <row r="878" spans="1:2" x14ac:dyDescent="0.25">
      <c r="A878" s="21">
        <v>44786</v>
      </c>
      <c r="B878" s="22">
        <v>877</v>
      </c>
    </row>
    <row r="879" spans="1:2" x14ac:dyDescent="0.25">
      <c r="A879" s="21">
        <v>44787</v>
      </c>
      <c r="B879" s="22">
        <v>878</v>
      </c>
    </row>
    <row r="880" spans="1:2" x14ac:dyDescent="0.25">
      <c r="A880" s="21">
        <v>44788</v>
      </c>
      <c r="B880" s="22">
        <v>879</v>
      </c>
    </row>
    <row r="881" spans="1:2" x14ac:dyDescent="0.25">
      <c r="A881" s="21">
        <v>44789</v>
      </c>
      <c r="B881" s="22">
        <v>880</v>
      </c>
    </row>
    <row r="882" spans="1:2" x14ac:dyDescent="0.25">
      <c r="A882" s="21">
        <v>44790</v>
      </c>
      <c r="B882" s="22">
        <v>881</v>
      </c>
    </row>
    <row r="883" spans="1:2" x14ac:dyDescent="0.25">
      <c r="A883" s="21">
        <v>44791</v>
      </c>
      <c r="B883" s="22">
        <v>882</v>
      </c>
    </row>
    <row r="884" spans="1:2" x14ac:dyDescent="0.25">
      <c r="A884" s="21">
        <v>44792</v>
      </c>
      <c r="B884" s="22">
        <v>883</v>
      </c>
    </row>
    <row r="885" spans="1:2" x14ac:dyDescent="0.25">
      <c r="A885" s="21">
        <v>44793</v>
      </c>
      <c r="B885" s="22">
        <v>884</v>
      </c>
    </row>
    <row r="886" spans="1:2" x14ac:dyDescent="0.25">
      <c r="A886" s="21">
        <v>44794</v>
      </c>
      <c r="B886" s="22">
        <v>885</v>
      </c>
    </row>
    <row r="887" spans="1:2" x14ac:dyDescent="0.25">
      <c r="A887" s="21">
        <v>44795</v>
      </c>
      <c r="B887" s="22">
        <v>886</v>
      </c>
    </row>
    <row r="888" spans="1:2" x14ac:dyDescent="0.25">
      <c r="A888" s="21">
        <v>44796</v>
      </c>
      <c r="B888" s="22">
        <v>887</v>
      </c>
    </row>
    <row r="889" spans="1:2" x14ac:dyDescent="0.25">
      <c r="A889" s="21">
        <v>44797</v>
      </c>
      <c r="B889" s="22">
        <v>888</v>
      </c>
    </row>
    <row r="890" spans="1:2" x14ac:dyDescent="0.25">
      <c r="A890" s="21">
        <v>44798</v>
      </c>
      <c r="B890" s="22">
        <v>889</v>
      </c>
    </row>
    <row r="891" spans="1:2" x14ac:dyDescent="0.25">
      <c r="A891" s="21">
        <v>44799</v>
      </c>
      <c r="B891" s="22">
        <v>890</v>
      </c>
    </row>
    <row r="892" spans="1:2" x14ac:dyDescent="0.25">
      <c r="A892" s="21">
        <v>44800</v>
      </c>
      <c r="B892" s="22">
        <v>891</v>
      </c>
    </row>
    <row r="893" spans="1:2" x14ac:dyDescent="0.25">
      <c r="A893" s="21">
        <v>44801</v>
      </c>
      <c r="B893" s="22">
        <v>892</v>
      </c>
    </row>
    <row r="894" spans="1:2" x14ac:dyDescent="0.25">
      <c r="A894" s="21">
        <v>44802</v>
      </c>
      <c r="B894" s="22">
        <v>893</v>
      </c>
    </row>
    <row r="895" spans="1:2" x14ac:dyDescent="0.25">
      <c r="A895" s="21">
        <v>44803</v>
      </c>
      <c r="B895" s="22">
        <v>894</v>
      </c>
    </row>
    <row r="896" spans="1:2" x14ac:dyDescent="0.25">
      <c r="A896" s="21">
        <v>44804</v>
      </c>
      <c r="B896" s="22">
        <v>895</v>
      </c>
    </row>
    <row r="897" spans="1:2" x14ac:dyDescent="0.25">
      <c r="A897" s="21">
        <v>44805</v>
      </c>
      <c r="B897" s="22">
        <v>896</v>
      </c>
    </row>
    <row r="898" spans="1:2" x14ac:dyDescent="0.25">
      <c r="A898" s="21">
        <v>44806</v>
      </c>
      <c r="B898" s="22">
        <v>897</v>
      </c>
    </row>
    <row r="899" spans="1:2" x14ac:dyDescent="0.25">
      <c r="A899" s="21">
        <v>44807</v>
      </c>
      <c r="B899" s="22">
        <v>898</v>
      </c>
    </row>
    <row r="900" spans="1:2" x14ac:dyDescent="0.25">
      <c r="A900" s="21">
        <v>44808</v>
      </c>
      <c r="B900" s="22">
        <v>899</v>
      </c>
    </row>
    <row r="901" spans="1:2" x14ac:dyDescent="0.25">
      <c r="A901" s="21">
        <v>44809</v>
      </c>
      <c r="B901" s="22">
        <v>900</v>
      </c>
    </row>
    <row r="902" spans="1:2" x14ac:dyDescent="0.25">
      <c r="A902" s="21">
        <v>44810</v>
      </c>
      <c r="B902" s="22">
        <v>901</v>
      </c>
    </row>
    <row r="903" spans="1:2" x14ac:dyDescent="0.25">
      <c r="A903" s="21">
        <v>44811</v>
      </c>
      <c r="B903" s="22">
        <v>902</v>
      </c>
    </row>
    <row r="904" spans="1:2" x14ac:dyDescent="0.25">
      <c r="A904" s="21">
        <v>44812</v>
      </c>
      <c r="B904" s="22">
        <v>903</v>
      </c>
    </row>
    <row r="905" spans="1:2" x14ac:dyDescent="0.25">
      <c r="A905" s="21">
        <v>44813</v>
      </c>
      <c r="B905" s="22">
        <v>904</v>
      </c>
    </row>
    <row r="906" spans="1:2" x14ac:dyDescent="0.25">
      <c r="A906" s="21">
        <v>44814</v>
      </c>
      <c r="B906" s="22">
        <v>905</v>
      </c>
    </row>
    <row r="907" spans="1:2" x14ac:dyDescent="0.25">
      <c r="A907" s="21">
        <v>44815</v>
      </c>
      <c r="B907" s="22">
        <v>906</v>
      </c>
    </row>
    <row r="908" spans="1:2" x14ac:dyDescent="0.25">
      <c r="A908" s="21">
        <v>44816</v>
      </c>
      <c r="B908" s="22">
        <v>907</v>
      </c>
    </row>
    <row r="909" spans="1:2" x14ac:dyDescent="0.25">
      <c r="A909" s="21">
        <v>44817</v>
      </c>
      <c r="B909" s="22">
        <v>908</v>
      </c>
    </row>
    <row r="910" spans="1:2" x14ac:dyDescent="0.25">
      <c r="A910" s="21">
        <v>44818</v>
      </c>
      <c r="B910" s="22">
        <v>909</v>
      </c>
    </row>
    <row r="911" spans="1:2" x14ac:dyDescent="0.25">
      <c r="A911" s="21">
        <v>44819</v>
      </c>
      <c r="B911" s="22">
        <v>910</v>
      </c>
    </row>
    <row r="912" spans="1:2" x14ac:dyDescent="0.25">
      <c r="A912" s="21">
        <v>44820</v>
      </c>
      <c r="B912" s="22">
        <v>911</v>
      </c>
    </row>
    <row r="913" spans="1:2" x14ac:dyDescent="0.25">
      <c r="A913" s="21">
        <v>44821</v>
      </c>
      <c r="B913" s="22">
        <v>912</v>
      </c>
    </row>
    <row r="914" spans="1:2" x14ac:dyDescent="0.25">
      <c r="A914" s="21">
        <v>44822</v>
      </c>
      <c r="B914" s="22">
        <v>913</v>
      </c>
    </row>
    <row r="915" spans="1:2" x14ac:dyDescent="0.25">
      <c r="A915" s="21">
        <v>44823</v>
      </c>
      <c r="B915" s="22">
        <v>914</v>
      </c>
    </row>
    <row r="916" spans="1:2" x14ac:dyDescent="0.25">
      <c r="A916" s="21">
        <v>44824</v>
      </c>
      <c r="B916" s="22">
        <v>915</v>
      </c>
    </row>
    <row r="917" spans="1:2" x14ac:dyDescent="0.25">
      <c r="A917" s="21">
        <v>44825</v>
      </c>
      <c r="B917" s="22">
        <v>916</v>
      </c>
    </row>
    <row r="918" spans="1:2" x14ac:dyDescent="0.25">
      <c r="A918" s="21">
        <v>44826</v>
      </c>
      <c r="B918" s="22">
        <v>917</v>
      </c>
    </row>
    <row r="919" spans="1:2" x14ac:dyDescent="0.25">
      <c r="A919" s="21">
        <v>44827</v>
      </c>
      <c r="B919" s="22">
        <v>918</v>
      </c>
    </row>
    <row r="920" spans="1:2" x14ac:dyDescent="0.25">
      <c r="A920" s="21">
        <v>44828</v>
      </c>
      <c r="B920" s="22">
        <v>919</v>
      </c>
    </row>
    <row r="921" spans="1:2" x14ac:dyDescent="0.25">
      <c r="A921" s="21">
        <v>44829</v>
      </c>
      <c r="B921" s="22">
        <v>920</v>
      </c>
    </row>
    <row r="922" spans="1:2" x14ac:dyDescent="0.25">
      <c r="A922" s="21">
        <v>44830</v>
      </c>
      <c r="B922" s="22">
        <v>921</v>
      </c>
    </row>
    <row r="923" spans="1:2" x14ac:dyDescent="0.25">
      <c r="A923" s="21">
        <v>44831</v>
      </c>
      <c r="B923" s="22">
        <v>922</v>
      </c>
    </row>
    <row r="924" spans="1:2" x14ac:dyDescent="0.25">
      <c r="A924" s="21">
        <v>44832</v>
      </c>
      <c r="B924" s="22">
        <v>923</v>
      </c>
    </row>
    <row r="925" spans="1:2" x14ac:dyDescent="0.25">
      <c r="A925" s="21">
        <v>44833</v>
      </c>
      <c r="B925" s="22">
        <v>924</v>
      </c>
    </row>
    <row r="926" spans="1:2" x14ac:dyDescent="0.25">
      <c r="A926" s="21">
        <v>44834</v>
      </c>
      <c r="B926" s="22">
        <v>925</v>
      </c>
    </row>
    <row r="927" spans="1:2" x14ac:dyDescent="0.25">
      <c r="A927" s="21">
        <v>44835</v>
      </c>
      <c r="B927" s="22">
        <v>926</v>
      </c>
    </row>
    <row r="928" spans="1:2" x14ac:dyDescent="0.25">
      <c r="A928" s="21">
        <v>44836</v>
      </c>
      <c r="B928" s="22">
        <v>927</v>
      </c>
    </row>
    <row r="929" spans="1:2" x14ac:dyDescent="0.25">
      <c r="A929" s="21">
        <v>44837</v>
      </c>
      <c r="B929" s="22">
        <v>928</v>
      </c>
    </row>
    <row r="930" spans="1:2" x14ac:dyDescent="0.25">
      <c r="A930" s="21">
        <v>44838</v>
      </c>
      <c r="B930" s="22">
        <v>929</v>
      </c>
    </row>
    <row r="931" spans="1:2" x14ac:dyDescent="0.25">
      <c r="A931" s="21">
        <v>44839</v>
      </c>
      <c r="B931" s="22">
        <v>930</v>
      </c>
    </row>
    <row r="932" spans="1:2" x14ac:dyDescent="0.25">
      <c r="A932" s="21">
        <v>44840</v>
      </c>
      <c r="B932" s="22">
        <v>931</v>
      </c>
    </row>
    <row r="933" spans="1:2" x14ac:dyDescent="0.25">
      <c r="A933" s="21">
        <v>44841</v>
      </c>
      <c r="B933" s="22">
        <v>932</v>
      </c>
    </row>
    <row r="934" spans="1:2" x14ac:dyDescent="0.25">
      <c r="A934" s="21">
        <v>44842</v>
      </c>
      <c r="B934" s="22">
        <v>933</v>
      </c>
    </row>
    <row r="935" spans="1:2" x14ac:dyDescent="0.25">
      <c r="A935" s="21">
        <v>44843</v>
      </c>
      <c r="B935" s="22">
        <v>934</v>
      </c>
    </row>
    <row r="936" spans="1:2" x14ac:dyDescent="0.25">
      <c r="A936" s="21">
        <v>44844</v>
      </c>
      <c r="B936" s="22">
        <v>935</v>
      </c>
    </row>
    <row r="937" spans="1:2" x14ac:dyDescent="0.25">
      <c r="A937" s="21">
        <v>44845</v>
      </c>
      <c r="B937" s="22">
        <v>936</v>
      </c>
    </row>
    <row r="938" spans="1:2" x14ac:dyDescent="0.25">
      <c r="A938" s="21">
        <v>44846</v>
      </c>
      <c r="B938" s="22">
        <v>937</v>
      </c>
    </row>
    <row r="939" spans="1:2" x14ac:dyDescent="0.25">
      <c r="A939" s="21">
        <v>44847</v>
      </c>
      <c r="B939" s="22">
        <v>938</v>
      </c>
    </row>
    <row r="940" spans="1:2" x14ac:dyDescent="0.25">
      <c r="A940" s="21">
        <v>44848</v>
      </c>
      <c r="B940" s="22">
        <v>939</v>
      </c>
    </row>
    <row r="941" spans="1:2" x14ac:dyDescent="0.25">
      <c r="A941" s="21">
        <v>44849</v>
      </c>
      <c r="B941" s="22">
        <v>940</v>
      </c>
    </row>
    <row r="942" spans="1:2" x14ac:dyDescent="0.25">
      <c r="A942" s="21">
        <v>44850</v>
      </c>
      <c r="B942" s="22">
        <v>941</v>
      </c>
    </row>
    <row r="943" spans="1:2" x14ac:dyDescent="0.25">
      <c r="A943" s="21">
        <v>44851</v>
      </c>
      <c r="B943" s="22">
        <v>942</v>
      </c>
    </row>
    <row r="944" spans="1:2" x14ac:dyDescent="0.25">
      <c r="A944" s="21">
        <v>44852</v>
      </c>
      <c r="B944" s="22">
        <v>943</v>
      </c>
    </row>
    <row r="945" spans="1:2" x14ac:dyDescent="0.25">
      <c r="A945" s="21">
        <v>44853</v>
      </c>
      <c r="B945" s="22">
        <v>944</v>
      </c>
    </row>
    <row r="946" spans="1:2" x14ac:dyDescent="0.25">
      <c r="A946" s="21">
        <v>44854</v>
      </c>
      <c r="B946" s="22">
        <v>945</v>
      </c>
    </row>
    <row r="947" spans="1:2" x14ac:dyDescent="0.25">
      <c r="A947" s="21">
        <v>44855</v>
      </c>
      <c r="B947" s="22">
        <v>946</v>
      </c>
    </row>
    <row r="948" spans="1:2" x14ac:dyDescent="0.25">
      <c r="A948" s="21">
        <v>44856</v>
      </c>
      <c r="B948" s="22">
        <v>947</v>
      </c>
    </row>
    <row r="949" spans="1:2" x14ac:dyDescent="0.25">
      <c r="A949" s="21">
        <v>44857</v>
      </c>
      <c r="B949" s="22">
        <v>948</v>
      </c>
    </row>
    <row r="950" spans="1:2" x14ac:dyDescent="0.25">
      <c r="A950" s="21">
        <v>44858</v>
      </c>
      <c r="B950" s="22">
        <v>949</v>
      </c>
    </row>
    <row r="951" spans="1:2" x14ac:dyDescent="0.25">
      <c r="A951" s="21">
        <v>44859</v>
      </c>
      <c r="B951" s="22">
        <v>950</v>
      </c>
    </row>
    <row r="952" spans="1:2" x14ac:dyDescent="0.25">
      <c r="A952" s="21">
        <v>44860</v>
      </c>
      <c r="B952" s="22">
        <v>951</v>
      </c>
    </row>
    <row r="953" spans="1:2" x14ac:dyDescent="0.25">
      <c r="A953" s="21">
        <v>44861</v>
      </c>
      <c r="B953" s="22">
        <v>952</v>
      </c>
    </row>
    <row r="954" spans="1:2" x14ac:dyDescent="0.25">
      <c r="A954" s="21">
        <v>44862</v>
      </c>
      <c r="B954" s="22">
        <v>953</v>
      </c>
    </row>
    <row r="955" spans="1:2" x14ac:dyDescent="0.25">
      <c r="A955" s="21">
        <v>44863</v>
      </c>
      <c r="B955" s="22">
        <v>954</v>
      </c>
    </row>
    <row r="956" spans="1:2" x14ac:dyDescent="0.25">
      <c r="A956" s="21">
        <v>44864</v>
      </c>
      <c r="B956" s="22">
        <v>955</v>
      </c>
    </row>
    <row r="957" spans="1:2" x14ac:dyDescent="0.25">
      <c r="A957" s="21">
        <v>44865</v>
      </c>
      <c r="B957" s="22">
        <v>956</v>
      </c>
    </row>
    <row r="958" spans="1:2" x14ac:dyDescent="0.25">
      <c r="A958" s="21">
        <v>44866</v>
      </c>
      <c r="B958" s="22">
        <v>957</v>
      </c>
    </row>
    <row r="959" spans="1:2" x14ac:dyDescent="0.25">
      <c r="A959" s="21">
        <v>44867</v>
      </c>
      <c r="B959" s="22">
        <v>958</v>
      </c>
    </row>
    <row r="960" spans="1:2" x14ac:dyDescent="0.25">
      <c r="A960" s="21">
        <v>44868</v>
      </c>
      <c r="B960" s="22">
        <v>959</v>
      </c>
    </row>
    <row r="961" spans="1:2" x14ac:dyDescent="0.25">
      <c r="A961" s="21">
        <v>44869</v>
      </c>
      <c r="B961" s="22">
        <v>960</v>
      </c>
    </row>
    <row r="962" spans="1:2" x14ac:dyDescent="0.25">
      <c r="A962" s="21">
        <v>44870</v>
      </c>
      <c r="B962" s="22">
        <v>961</v>
      </c>
    </row>
    <row r="963" spans="1:2" x14ac:dyDescent="0.25">
      <c r="A963" s="21">
        <v>44871</v>
      </c>
      <c r="B963" s="22">
        <v>962</v>
      </c>
    </row>
    <row r="964" spans="1:2" x14ac:dyDescent="0.25">
      <c r="A964" s="21">
        <v>44872</v>
      </c>
      <c r="B964" s="22">
        <v>963</v>
      </c>
    </row>
    <row r="965" spans="1:2" x14ac:dyDescent="0.25">
      <c r="A965" s="21">
        <v>44873</v>
      </c>
      <c r="B965" s="22">
        <v>964</v>
      </c>
    </row>
    <row r="966" spans="1:2" x14ac:dyDescent="0.25">
      <c r="A966" s="21">
        <v>44874</v>
      </c>
      <c r="B966" s="22">
        <v>965</v>
      </c>
    </row>
    <row r="967" spans="1:2" x14ac:dyDescent="0.25">
      <c r="A967" s="21">
        <v>44875</v>
      </c>
      <c r="B967" s="22">
        <v>966</v>
      </c>
    </row>
    <row r="968" spans="1:2" x14ac:dyDescent="0.25">
      <c r="A968" s="21">
        <v>44876</v>
      </c>
      <c r="B968" s="22">
        <v>967</v>
      </c>
    </row>
    <row r="969" spans="1:2" x14ac:dyDescent="0.25">
      <c r="A969" s="21">
        <v>44877</v>
      </c>
      <c r="B969" s="22">
        <v>968</v>
      </c>
    </row>
    <row r="970" spans="1:2" x14ac:dyDescent="0.25">
      <c r="A970" s="21">
        <v>44878</v>
      </c>
      <c r="B970" s="22">
        <v>969</v>
      </c>
    </row>
    <row r="971" spans="1:2" x14ac:dyDescent="0.25">
      <c r="A971" s="21">
        <v>44879</v>
      </c>
      <c r="B971" s="22">
        <v>970</v>
      </c>
    </row>
    <row r="972" spans="1:2" x14ac:dyDescent="0.25">
      <c r="A972" s="21">
        <v>44880</v>
      </c>
      <c r="B972" s="22">
        <v>971</v>
      </c>
    </row>
    <row r="973" spans="1:2" x14ac:dyDescent="0.25">
      <c r="A973" s="21">
        <v>44881</v>
      </c>
      <c r="B973" s="22">
        <v>972</v>
      </c>
    </row>
    <row r="974" spans="1:2" x14ac:dyDescent="0.25">
      <c r="A974" s="21">
        <v>44882</v>
      </c>
      <c r="B974" s="22">
        <v>973</v>
      </c>
    </row>
    <row r="975" spans="1:2" x14ac:dyDescent="0.25">
      <c r="A975" s="21">
        <v>44883</v>
      </c>
      <c r="B975" s="22">
        <v>974</v>
      </c>
    </row>
    <row r="976" spans="1:2" x14ac:dyDescent="0.25">
      <c r="A976" s="21">
        <v>44884</v>
      </c>
      <c r="B976" s="22">
        <v>975</v>
      </c>
    </row>
    <row r="977" spans="1:2" x14ac:dyDescent="0.25">
      <c r="A977" s="21">
        <v>44885</v>
      </c>
      <c r="B977" s="22">
        <v>976</v>
      </c>
    </row>
    <row r="978" spans="1:2" x14ac:dyDescent="0.25">
      <c r="A978" s="21">
        <v>44886</v>
      </c>
      <c r="B978" s="22">
        <v>977</v>
      </c>
    </row>
    <row r="979" spans="1:2" x14ac:dyDescent="0.25">
      <c r="A979" s="21">
        <v>44887</v>
      </c>
      <c r="B979" s="22">
        <v>978</v>
      </c>
    </row>
    <row r="980" spans="1:2" x14ac:dyDescent="0.25">
      <c r="A980" s="21">
        <v>44888</v>
      </c>
      <c r="B980" s="22">
        <v>979</v>
      </c>
    </row>
    <row r="981" spans="1:2" x14ac:dyDescent="0.25">
      <c r="A981" s="21">
        <v>44889</v>
      </c>
      <c r="B981" s="22">
        <v>980</v>
      </c>
    </row>
    <row r="982" spans="1:2" x14ac:dyDescent="0.25">
      <c r="A982" s="21">
        <v>44890</v>
      </c>
      <c r="B982" s="22">
        <v>981</v>
      </c>
    </row>
    <row r="983" spans="1:2" x14ac:dyDescent="0.25">
      <c r="A983" s="21">
        <v>44891</v>
      </c>
      <c r="B983" s="22">
        <v>982</v>
      </c>
    </row>
    <row r="984" spans="1:2" x14ac:dyDescent="0.25">
      <c r="A984" s="21">
        <v>44892</v>
      </c>
      <c r="B984" s="22">
        <v>983</v>
      </c>
    </row>
    <row r="985" spans="1:2" x14ac:dyDescent="0.25">
      <c r="A985" s="21">
        <v>44893</v>
      </c>
      <c r="B985" s="22">
        <v>984</v>
      </c>
    </row>
    <row r="986" spans="1:2" x14ac:dyDescent="0.25">
      <c r="A986" s="21">
        <v>44894</v>
      </c>
      <c r="B986" s="22">
        <v>985</v>
      </c>
    </row>
    <row r="987" spans="1:2" x14ac:dyDescent="0.25">
      <c r="A987" s="21">
        <v>44895</v>
      </c>
      <c r="B987" s="22">
        <v>986</v>
      </c>
    </row>
    <row r="988" spans="1:2" x14ac:dyDescent="0.25">
      <c r="A988" s="21">
        <v>44896</v>
      </c>
      <c r="B988" s="22">
        <v>987</v>
      </c>
    </row>
    <row r="989" spans="1:2" x14ac:dyDescent="0.25">
      <c r="A989" s="21">
        <v>44897</v>
      </c>
      <c r="B989" s="22">
        <v>988</v>
      </c>
    </row>
    <row r="990" spans="1:2" x14ac:dyDescent="0.25">
      <c r="A990" s="21">
        <v>44898</v>
      </c>
      <c r="B990" s="22">
        <v>989</v>
      </c>
    </row>
    <row r="991" spans="1:2" x14ac:dyDescent="0.25">
      <c r="A991" s="21">
        <v>44899</v>
      </c>
      <c r="B991" s="22">
        <v>990</v>
      </c>
    </row>
    <row r="992" spans="1:2" x14ac:dyDescent="0.25">
      <c r="A992" s="21">
        <v>44900</v>
      </c>
      <c r="B992" s="22">
        <v>991</v>
      </c>
    </row>
    <row r="993" spans="1:2" x14ac:dyDescent="0.25">
      <c r="A993" s="21">
        <v>44901</v>
      </c>
      <c r="B993" s="22">
        <v>992</v>
      </c>
    </row>
    <row r="994" spans="1:2" x14ac:dyDescent="0.25">
      <c r="A994" s="21">
        <v>44902</v>
      </c>
      <c r="B994" s="22">
        <v>993</v>
      </c>
    </row>
    <row r="995" spans="1:2" x14ac:dyDescent="0.25">
      <c r="A995" s="21">
        <v>44903</v>
      </c>
      <c r="B995" s="22">
        <v>994</v>
      </c>
    </row>
    <row r="996" spans="1:2" x14ac:dyDescent="0.25">
      <c r="A996" s="21">
        <v>44904</v>
      </c>
      <c r="B996" s="22">
        <v>995</v>
      </c>
    </row>
    <row r="997" spans="1:2" x14ac:dyDescent="0.25">
      <c r="A997" s="21">
        <v>44905</v>
      </c>
      <c r="B997" s="22">
        <v>996</v>
      </c>
    </row>
    <row r="998" spans="1:2" x14ac:dyDescent="0.25">
      <c r="A998" s="21">
        <v>44906</v>
      </c>
      <c r="B998" s="22">
        <v>997</v>
      </c>
    </row>
    <row r="999" spans="1:2" x14ac:dyDescent="0.25">
      <c r="A999" s="21">
        <v>44907</v>
      </c>
      <c r="B999" s="22">
        <v>998</v>
      </c>
    </row>
    <row r="1000" spans="1:2" x14ac:dyDescent="0.25">
      <c r="A1000" s="21">
        <v>44908</v>
      </c>
      <c r="B1000" s="22">
        <v>999</v>
      </c>
    </row>
    <row r="1001" spans="1:2" x14ac:dyDescent="0.25">
      <c r="A1001" s="21">
        <v>44909</v>
      </c>
      <c r="B1001" s="22">
        <v>1000</v>
      </c>
    </row>
    <row r="1002" spans="1:2" x14ac:dyDescent="0.25">
      <c r="A1002" s="21">
        <v>44910</v>
      </c>
      <c r="B1002" s="22">
        <v>1001</v>
      </c>
    </row>
    <row r="1003" spans="1:2" x14ac:dyDescent="0.25">
      <c r="A1003" s="21">
        <v>44911</v>
      </c>
      <c r="B1003" s="22">
        <v>1002</v>
      </c>
    </row>
    <row r="1004" spans="1:2" x14ac:dyDescent="0.25">
      <c r="A1004" s="21">
        <v>44912</v>
      </c>
      <c r="B1004" s="22">
        <v>1003</v>
      </c>
    </row>
    <row r="1005" spans="1:2" x14ac:dyDescent="0.25">
      <c r="A1005" s="21">
        <v>44913</v>
      </c>
      <c r="B1005" s="22">
        <v>1004</v>
      </c>
    </row>
    <row r="1006" spans="1:2" x14ac:dyDescent="0.25">
      <c r="A1006" s="21">
        <v>44914</v>
      </c>
      <c r="B1006" s="22">
        <v>1005</v>
      </c>
    </row>
    <row r="1007" spans="1:2" x14ac:dyDescent="0.25">
      <c r="A1007" s="21">
        <v>44915</v>
      </c>
      <c r="B1007" s="22">
        <v>1006</v>
      </c>
    </row>
    <row r="1008" spans="1:2" x14ac:dyDescent="0.25">
      <c r="A1008" s="21">
        <v>44916</v>
      </c>
      <c r="B1008" s="22">
        <v>1007</v>
      </c>
    </row>
    <row r="1009" spans="1:2" x14ac:dyDescent="0.25">
      <c r="A1009" s="21">
        <v>44917</v>
      </c>
      <c r="B1009" s="22">
        <v>1008</v>
      </c>
    </row>
    <row r="1010" spans="1:2" x14ac:dyDescent="0.25">
      <c r="A1010" s="21">
        <v>44918</v>
      </c>
      <c r="B1010" s="22">
        <v>1009</v>
      </c>
    </row>
    <row r="1011" spans="1:2" x14ac:dyDescent="0.25">
      <c r="A1011" s="21">
        <v>44919</v>
      </c>
      <c r="B1011" s="22">
        <v>1010</v>
      </c>
    </row>
    <row r="1012" spans="1:2" x14ac:dyDescent="0.25">
      <c r="A1012" s="21">
        <v>44920</v>
      </c>
      <c r="B1012" s="22">
        <v>1011</v>
      </c>
    </row>
    <row r="1013" spans="1:2" x14ac:dyDescent="0.25">
      <c r="A1013" s="21">
        <v>44921</v>
      </c>
      <c r="B1013" s="22">
        <v>1012</v>
      </c>
    </row>
    <row r="1014" spans="1:2" x14ac:dyDescent="0.25">
      <c r="A1014" s="21">
        <v>44922</v>
      </c>
      <c r="B1014" s="22">
        <v>1013</v>
      </c>
    </row>
    <row r="1015" spans="1:2" x14ac:dyDescent="0.25">
      <c r="A1015" s="21">
        <v>44923</v>
      </c>
      <c r="B1015" s="22">
        <v>1014</v>
      </c>
    </row>
    <row r="1016" spans="1:2" x14ac:dyDescent="0.25">
      <c r="A1016" s="21">
        <v>44924</v>
      </c>
      <c r="B1016" s="22">
        <v>1015</v>
      </c>
    </row>
    <row r="1017" spans="1:2" x14ac:dyDescent="0.25">
      <c r="A1017" s="21">
        <v>44925</v>
      </c>
      <c r="B1017" s="22">
        <v>1016</v>
      </c>
    </row>
    <row r="1018" spans="1:2" x14ac:dyDescent="0.25">
      <c r="A1018" s="21">
        <v>44926</v>
      </c>
      <c r="B1018" s="22">
        <v>1017</v>
      </c>
    </row>
    <row r="1019" spans="1:2" x14ac:dyDescent="0.25">
      <c r="A1019" s="21">
        <v>44927</v>
      </c>
      <c r="B1019" s="22">
        <v>1018</v>
      </c>
    </row>
    <row r="1020" spans="1:2" x14ac:dyDescent="0.25">
      <c r="A1020" s="21">
        <v>44928</v>
      </c>
      <c r="B1020" s="22">
        <v>1019</v>
      </c>
    </row>
    <row r="1021" spans="1:2" x14ac:dyDescent="0.25">
      <c r="A1021" s="21">
        <v>44929</v>
      </c>
      <c r="B1021" s="22">
        <v>1020</v>
      </c>
    </row>
    <row r="1022" spans="1:2" x14ac:dyDescent="0.25">
      <c r="A1022" s="21">
        <v>44930</v>
      </c>
      <c r="B1022" s="22">
        <v>1021</v>
      </c>
    </row>
    <row r="1023" spans="1:2" x14ac:dyDescent="0.25">
      <c r="A1023" s="21">
        <v>44931</v>
      </c>
      <c r="B1023" s="22">
        <v>1022</v>
      </c>
    </row>
    <row r="1024" spans="1:2" x14ac:dyDescent="0.25">
      <c r="A1024" s="21">
        <v>44932</v>
      </c>
      <c r="B1024" s="22">
        <v>1023</v>
      </c>
    </row>
    <row r="1025" spans="1:2" x14ac:dyDescent="0.25">
      <c r="A1025" s="21">
        <v>44933</v>
      </c>
      <c r="B1025" s="22">
        <v>1024</v>
      </c>
    </row>
    <row r="1026" spans="1:2" x14ac:dyDescent="0.25">
      <c r="A1026" s="21">
        <v>44934</v>
      </c>
      <c r="B1026" s="22">
        <v>1025</v>
      </c>
    </row>
    <row r="1027" spans="1:2" x14ac:dyDescent="0.25">
      <c r="A1027" s="21">
        <v>44935</v>
      </c>
      <c r="B1027" s="22">
        <v>1026</v>
      </c>
    </row>
    <row r="1028" spans="1:2" x14ac:dyDescent="0.25">
      <c r="A1028" s="21">
        <v>44936</v>
      </c>
      <c r="B1028" s="22">
        <v>1027</v>
      </c>
    </row>
    <row r="1029" spans="1:2" x14ac:dyDescent="0.25">
      <c r="A1029" s="21">
        <v>44937</v>
      </c>
      <c r="B1029" s="22">
        <v>1028</v>
      </c>
    </row>
    <row r="1030" spans="1:2" x14ac:dyDescent="0.25">
      <c r="A1030" s="21">
        <v>44938</v>
      </c>
      <c r="B1030" s="22">
        <v>1029</v>
      </c>
    </row>
    <row r="1031" spans="1:2" x14ac:dyDescent="0.25">
      <c r="A1031" s="21">
        <v>44939</v>
      </c>
      <c r="B1031" s="22">
        <v>1030</v>
      </c>
    </row>
    <row r="1032" spans="1:2" x14ac:dyDescent="0.25">
      <c r="A1032" s="21">
        <v>44940</v>
      </c>
      <c r="B1032" s="22">
        <v>1031</v>
      </c>
    </row>
    <row r="1033" spans="1:2" x14ac:dyDescent="0.25">
      <c r="A1033" s="21">
        <v>44941</v>
      </c>
      <c r="B1033" s="22">
        <v>1032</v>
      </c>
    </row>
    <row r="1034" spans="1:2" x14ac:dyDescent="0.25">
      <c r="A1034" s="21">
        <v>44942</v>
      </c>
      <c r="B1034" s="22">
        <v>1033</v>
      </c>
    </row>
    <row r="1035" spans="1:2" x14ac:dyDescent="0.25">
      <c r="A1035" s="21">
        <v>44943</v>
      </c>
      <c r="B1035" s="22">
        <v>1034</v>
      </c>
    </row>
    <row r="1036" spans="1:2" x14ac:dyDescent="0.25">
      <c r="A1036" s="21">
        <v>44944</v>
      </c>
      <c r="B1036" s="22">
        <v>1035</v>
      </c>
    </row>
    <row r="1037" spans="1:2" x14ac:dyDescent="0.25">
      <c r="A1037" s="21">
        <v>44945</v>
      </c>
      <c r="B1037" s="22">
        <v>1036</v>
      </c>
    </row>
    <row r="1038" spans="1:2" x14ac:dyDescent="0.25">
      <c r="A1038" s="21">
        <v>44946</v>
      </c>
      <c r="B1038" s="22">
        <v>1037</v>
      </c>
    </row>
    <row r="1039" spans="1:2" x14ac:dyDescent="0.25">
      <c r="A1039" s="21">
        <v>44947</v>
      </c>
      <c r="B1039" s="22">
        <v>1038</v>
      </c>
    </row>
    <row r="1040" spans="1:2" x14ac:dyDescent="0.25">
      <c r="A1040" s="21">
        <v>44948</v>
      </c>
      <c r="B1040" s="22">
        <v>1039</v>
      </c>
    </row>
    <row r="1041" spans="1:2" x14ac:dyDescent="0.25">
      <c r="A1041" s="21">
        <v>44949</v>
      </c>
      <c r="B1041" s="22">
        <v>1040</v>
      </c>
    </row>
    <row r="1042" spans="1:2" x14ac:dyDescent="0.25">
      <c r="A1042" s="21">
        <v>44950</v>
      </c>
      <c r="B1042" s="22">
        <v>1041</v>
      </c>
    </row>
    <row r="1043" spans="1:2" x14ac:dyDescent="0.25">
      <c r="A1043" s="21">
        <v>44951</v>
      </c>
      <c r="B1043" s="22">
        <v>1042</v>
      </c>
    </row>
    <row r="1044" spans="1:2" x14ac:dyDescent="0.25">
      <c r="A1044" s="21">
        <v>44952</v>
      </c>
      <c r="B1044" s="22">
        <v>1043</v>
      </c>
    </row>
    <row r="1045" spans="1:2" x14ac:dyDescent="0.25">
      <c r="A1045" s="21">
        <v>44953</v>
      </c>
      <c r="B1045" s="22">
        <v>1044</v>
      </c>
    </row>
    <row r="1046" spans="1:2" x14ac:dyDescent="0.25">
      <c r="A1046" s="21">
        <v>44954</v>
      </c>
      <c r="B1046" s="22">
        <v>1045</v>
      </c>
    </row>
    <row r="1047" spans="1:2" x14ac:dyDescent="0.25">
      <c r="A1047" s="21">
        <v>44955</v>
      </c>
      <c r="B1047" s="22">
        <v>1046</v>
      </c>
    </row>
    <row r="1048" spans="1:2" x14ac:dyDescent="0.25">
      <c r="A1048" s="21">
        <v>44956</v>
      </c>
      <c r="B1048" s="22">
        <v>1047</v>
      </c>
    </row>
    <row r="1049" spans="1:2" x14ac:dyDescent="0.25">
      <c r="A1049" s="21">
        <v>44957</v>
      </c>
      <c r="B1049" s="22">
        <v>1048</v>
      </c>
    </row>
    <row r="1050" spans="1:2" x14ac:dyDescent="0.25">
      <c r="A1050" s="21">
        <v>44958</v>
      </c>
      <c r="B1050" s="22">
        <v>1049</v>
      </c>
    </row>
    <row r="1051" spans="1:2" x14ac:dyDescent="0.25">
      <c r="A1051" s="21">
        <v>44959</v>
      </c>
      <c r="B1051" s="22">
        <v>1050</v>
      </c>
    </row>
    <row r="1052" spans="1:2" x14ac:dyDescent="0.25">
      <c r="A1052" s="21">
        <v>44960</v>
      </c>
      <c r="B1052" s="22">
        <v>1051</v>
      </c>
    </row>
    <row r="1053" spans="1:2" x14ac:dyDescent="0.25">
      <c r="A1053" s="21">
        <v>44961</v>
      </c>
      <c r="B1053" s="22">
        <v>1052</v>
      </c>
    </row>
    <row r="1054" spans="1:2" x14ac:dyDescent="0.25">
      <c r="A1054" s="21">
        <v>44962</v>
      </c>
      <c r="B1054" s="22">
        <v>1053</v>
      </c>
    </row>
    <row r="1055" spans="1:2" x14ac:dyDescent="0.25">
      <c r="A1055" s="21">
        <v>44963</v>
      </c>
      <c r="B1055" s="22">
        <v>1054</v>
      </c>
    </row>
    <row r="1056" spans="1:2" x14ac:dyDescent="0.25">
      <c r="A1056" s="21">
        <v>44964</v>
      </c>
      <c r="B1056" s="22">
        <v>1055</v>
      </c>
    </row>
    <row r="1057" spans="1:2" x14ac:dyDescent="0.25">
      <c r="A1057" s="21">
        <v>44965</v>
      </c>
      <c r="B1057" s="22">
        <v>1056</v>
      </c>
    </row>
    <row r="1058" spans="1:2" x14ac:dyDescent="0.25">
      <c r="A1058" s="21">
        <v>44966</v>
      </c>
      <c r="B1058" s="22">
        <v>1057</v>
      </c>
    </row>
    <row r="1059" spans="1:2" x14ac:dyDescent="0.25">
      <c r="A1059" s="21">
        <v>44967</v>
      </c>
      <c r="B1059" s="22">
        <v>1058</v>
      </c>
    </row>
    <row r="1060" spans="1:2" x14ac:dyDescent="0.25">
      <c r="A1060" s="21">
        <v>44968</v>
      </c>
      <c r="B1060" s="22">
        <v>1059</v>
      </c>
    </row>
    <row r="1061" spans="1:2" x14ac:dyDescent="0.25">
      <c r="A1061" s="21">
        <v>44969</v>
      </c>
      <c r="B1061" s="22">
        <v>1060</v>
      </c>
    </row>
    <row r="1062" spans="1:2" x14ac:dyDescent="0.25">
      <c r="A1062" s="21">
        <v>44970</v>
      </c>
      <c r="B1062" s="22">
        <v>1061</v>
      </c>
    </row>
    <row r="1063" spans="1:2" x14ac:dyDescent="0.25">
      <c r="A1063" s="21">
        <v>44971</v>
      </c>
      <c r="B1063" s="22">
        <v>1062</v>
      </c>
    </row>
    <row r="1064" spans="1:2" x14ac:dyDescent="0.25">
      <c r="A1064" s="21">
        <v>44972</v>
      </c>
      <c r="B1064" s="22">
        <v>1063</v>
      </c>
    </row>
    <row r="1065" spans="1:2" x14ac:dyDescent="0.25">
      <c r="A1065" s="21">
        <v>44973</v>
      </c>
      <c r="B1065" s="22">
        <v>1064</v>
      </c>
    </row>
    <row r="1066" spans="1:2" x14ac:dyDescent="0.25">
      <c r="A1066" s="21">
        <v>44974</v>
      </c>
      <c r="B1066" s="22">
        <v>1065</v>
      </c>
    </row>
    <row r="1067" spans="1:2" x14ac:dyDescent="0.25">
      <c r="A1067" s="21">
        <v>44975</v>
      </c>
      <c r="B1067" s="22">
        <v>1066</v>
      </c>
    </row>
    <row r="1068" spans="1:2" x14ac:dyDescent="0.25">
      <c r="A1068" s="21">
        <v>44976</v>
      </c>
      <c r="B1068" s="22">
        <v>1067</v>
      </c>
    </row>
    <row r="1069" spans="1:2" x14ac:dyDescent="0.25">
      <c r="A1069" s="21">
        <v>44977</v>
      </c>
      <c r="B1069" s="22">
        <v>1068</v>
      </c>
    </row>
    <row r="1070" spans="1:2" x14ac:dyDescent="0.25">
      <c r="A1070" s="21">
        <v>44978</v>
      </c>
      <c r="B1070" s="22">
        <v>1069</v>
      </c>
    </row>
    <row r="1071" spans="1:2" x14ac:dyDescent="0.25">
      <c r="A1071" s="21">
        <v>44979</v>
      </c>
      <c r="B1071" s="22">
        <v>1070</v>
      </c>
    </row>
    <row r="1072" spans="1:2" x14ac:dyDescent="0.25">
      <c r="A1072" s="21">
        <v>44980</v>
      </c>
      <c r="B1072" s="22">
        <v>1071</v>
      </c>
    </row>
    <row r="1073" spans="1:2" x14ac:dyDescent="0.25">
      <c r="A1073" s="21">
        <v>44981</v>
      </c>
      <c r="B1073" s="22">
        <v>1072</v>
      </c>
    </row>
    <row r="1074" spans="1:2" x14ac:dyDescent="0.25">
      <c r="A1074" s="21">
        <v>44982</v>
      </c>
      <c r="B1074" s="22">
        <v>1073</v>
      </c>
    </row>
    <row r="1075" spans="1:2" x14ac:dyDescent="0.25">
      <c r="A1075" s="21">
        <v>44983</v>
      </c>
      <c r="B1075" s="22">
        <v>1074</v>
      </c>
    </row>
    <row r="1076" spans="1:2" x14ac:dyDescent="0.25">
      <c r="A1076" s="21">
        <v>44984</v>
      </c>
      <c r="B1076" s="22">
        <v>1075</v>
      </c>
    </row>
    <row r="1077" spans="1:2" x14ac:dyDescent="0.25">
      <c r="A1077" s="21">
        <v>44985</v>
      </c>
      <c r="B1077" s="22">
        <v>1076</v>
      </c>
    </row>
    <row r="1078" spans="1:2" x14ac:dyDescent="0.25">
      <c r="A1078" s="21">
        <v>44986</v>
      </c>
      <c r="B1078" s="22">
        <v>1077</v>
      </c>
    </row>
    <row r="1079" spans="1:2" x14ac:dyDescent="0.25">
      <c r="A1079" s="21">
        <v>44987</v>
      </c>
      <c r="B1079" s="22">
        <v>1078</v>
      </c>
    </row>
    <row r="1080" spans="1:2" x14ac:dyDescent="0.25">
      <c r="A1080" s="21">
        <v>44988</v>
      </c>
      <c r="B1080" s="22">
        <v>1079</v>
      </c>
    </row>
    <row r="1081" spans="1:2" x14ac:dyDescent="0.25">
      <c r="A1081" s="21">
        <v>44989</v>
      </c>
      <c r="B1081" s="22">
        <v>1080</v>
      </c>
    </row>
    <row r="1082" spans="1:2" x14ac:dyDescent="0.25">
      <c r="A1082" s="21">
        <v>44990</v>
      </c>
      <c r="B1082" s="22">
        <v>1081</v>
      </c>
    </row>
    <row r="1083" spans="1:2" x14ac:dyDescent="0.25">
      <c r="A1083" s="21">
        <v>44991</v>
      </c>
      <c r="B1083" s="22">
        <v>1082</v>
      </c>
    </row>
    <row r="1084" spans="1:2" x14ac:dyDescent="0.25">
      <c r="A1084" s="21">
        <v>44992</v>
      </c>
      <c r="B1084" s="22">
        <v>1083</v>
      </c>
    </row>
    <row r="1085" spans="1:2" x14ac:dyDescent="0.25">
      <c r="A1085" s="21">
        <v>44993</v>
      </c>
      <c r="B1085" s="22">
        <v>1084</v>
      </c>
    </row>
    <row r="1086" spans="1:2" x14ac:dyDescent="0.25">
      <c r="A1086" s="21">
        <v>44994</v>
      </c>
      <c r="B1086" s="22">
        <v>1085</v>
      </c>
    </row>
    <row r="1087" spans="1:2" x14ac:dyDescent="0.25">
      <c r="A1087" s="21">
        <v>44995</v>
      </c>
      <c r="B1087" s="22">
        <v>1086</v>
      </c>
    </row>
    <row r="1088" spans="1:2" x14ac:dyDescent="0.25">
      <c r="A1088" s="21">
        <v>44996</v>
      </c>
      <c r="B1088" s="22">
        <v>1087</v>
      </c>
    </row>
    <row r="1089" spans="1:2" x14ac:dyDescent="0.25">
      <c r="A1089" s="21">
        <v>44997</v>
      </c>
      <c r="B1089" s="22">
        <v>1088</v>
      </c>
    </row>
    <row r="1090" spans="1:2" x14ac:dyDescent="0.25">
      <c r="A1090" s="21">
        <v>44998</v>
      </c>
      <c r="B1090" s="22">
        <v>1089</v>
      </c>
    </row>
    <row r="1091" spans="1:2" x14ac:dyDescent="0.25">
      <c r="A1091" s="21">
        <v>44999</v>
      </c>
      <c r="B1091" s="22">
        <v>1090</v>
      </c>
    </row>
    <row r="1092" spans="1:2" x14ac:dyDescent="0.25">
      <c r="A1092" s="21">
        <v>45000</v>
      </c>
      <c r="B1092" s="22">
        <v>1091</v>
      </c>
    </row>
    <row r="1093" spans="1:2" x14ac:dyDescent="0.25">
      <c r="A1093" s="21">
        <v>45001</v>
      </c>
      <c r="B1093" s="22">
        <v>1092</v>
      </c>
    </row>
    <row r="1094" spans="1:2" x14ac:dyDescent="0.25">
      <c r="A1094" s="21">
        <v>45002</v>
      </c>
      <c r="B1094" s="22">
        <v>1093</v>
      </c>
    </row>
    <row r="1095" spans="1:2" x14ac:dyDescent="0.25">
      <c r="A1095" s="21">
        <v>45003</v>
      </c>
      <c r="B1095" s="22">
        <v>1094</v>
      </c>
    </row>
    <row r="1096" spans="1:2" x14ac:dyDescent="0.25">
      <c r="A1096" s="21">
        <v>45004</v>
      </c>
      <c r="B1096" s="22">
        <v>1095</v>
      </c>
    </row>
    <row r="1097" spans="1:2" x14ac:dyDescent="0.25">
      <c r="A1097" s="21">
        <v>45005</v>
      </c>
      <c r="B1097" s="22">
        <v>1096</v>
      </c>
    </row>
    <row r="1098" spans="1:2" x14ac:dyDescent="0.25">
      <c r="A1098" s="21">
        <v>45006</v>
      </c>
      <c r="B1098" s="22">
        <v>1097</v>
      </c>
    </row>
    <row r="1099" spans="1:2" x14ac:dyDescent="0.25">
      <c r="A1099" s="21">
        <v>45007</v>
      </c>
      <c r="B1099" s="22">
        <v>1098</v>
      </c>
    </row>
    <row r="1100" spans="1:2" x14ac:dyDescent="0.25">
      <c r="A1100" s="21">
        <v>45008</v>
      </c>
      <c r="B1100" s="22">
        <v>1099</v>
      </c>
    </row>
    <row r="1101" spans="1:2" x14ac:dyDescent="0.25">
      <c r="A1101" s="21">
        <v>45009</v>
      </c>
      <c r="B1101" s="22">
        <v>1100</v>
      </c>
    </row>
    <row r="1102" spans="1:2" x14ac:dyDescent="0.25">
      <c r="A1102" s="21">
        <v>45010</v>
      </c>
      <c r="B1102" s="22">
        <v>1101</v>
      </c>
    </row>
    <row r="1103" spans="1:2" x14ac:dyDescent="0.25">
      <c r="A1103" s="21">
        <v>45011</v>
      </c>
      <c r="B1103" s="22">
        <v>1102</v>
      </c>
    </row>
    <row r="1104" spans="1:2" x14ac:dyDescent="0.25">
      <c r="A1104" s="21">
        <v>45012</v>
      </c>
      <c r="B1104" s="22">
        <v>1103</v>
      </c>
    </row>
    <row r="1105" spans="1:2" x14ac:dyDescent="0.25">
      <c r="A1105" s="21">
        <v>45013</v>
      </c>
      <c r="B1105" s="22">
        <v>1104</v>
      </c>
    </row>
    <row r="1106" spans="1:2" x14ac:dyDescent="0.25">
      <c r="A1106" s="21">
        <v>45014</v>
      </c>
      <c r="B1106" s="22">
        <v>1105</v>
      </c>
    </row>
    <row r="1107" spans="1:2" x14ac:dyDescent="0.25">
      <c r="A1107" s="21">
        <v>45015</v>
      </c>
      <c r="B1107" s="22">
        <v>1106</v>
      </c>
    </row>
    <row r="1108" spans="1:2" x14ac:dyDescent="0.25">
      <c r="A1108" s="21">
        <v>45016</v>
      </c>
      <c r="B1108" s="22">
        <v>1107</v>
      </c>
    </row>
    <row r="1109" spans="1:2" x14ac:dyDescent="0.25">
      <c r="A1109" s="21">
        <v>45017</v>
      </c>
      <c r="B1109" s="22">
        <v>1108</v>
      </c>
    </row>
    <row r="1110" spans="1:2" x14ac:dyDescent="0.25">
      <c r="A1110" s="21">
        <v>45018</v>
      </c>
      <c r="B1110" s="22">
        <v>1109</v>
      </c>
    </row>
    <row r="1111" spans="1:2" x14ac:dyDescent="0.25">
      <c r="A1111" s="21">
        <v>45019</v>
      </c>
      <c r="B1111" s="22">
        <v>1110</v>
      </c>
    </row>
    <row r="1112" spans="1:2" x14ac:dyDescent="0.25">
      <c r="A1112" s="21">
        <v>45020</v>
      </c>
      <c r="B1112" s="22">
        <v>1111</v>
      </c>
    </row>
    <row r="1113" spans="1:2" x14ac:dyDescent="0.25">
      <c r="A1113" s="21">
        <v>45021</v>
      </c>
      <c r="B1113" s="22">
        <v>1112</v>
      </c>
    </row>
    <row r="1114" spans="1:2" x14ac:dyDescent="0.25">
      <c r="A1114" s="21">
        <v>45022</v>
      </c>
      <c r="B1114" s="22">
        <v>1113</v>
      </c>
    </row>
    <row r="1115" spans="1:2" x14ac:dyDescent="0.25">
      <c r="A1115" s="21">
        <v>45023</v>
      </c>
      <c r="B1115" s="22">
        <v>1114</v>
      </c>
    </row>
    <row r="1116" spans="1:2" x14ac:dyDescent="0.25">
      <c r="A1116" s="21">
        <v>45024</v>
      </c>
      <c r="B1116" s="22">
        <v>1115</v>
      </c>
    </row>
    <row r="1117" spans="1:2" x14ac:dyDescent="0.25">
      <c r="A1117" s="21">
        <v>45025</v>
      </c>
      <c r="B1117" s="22">
        <v>1116</v>
      </c>
    </row>
    <row r="1118" spans="1:2" x14ac:dyDescent="0.25">
      <c r="A1118" s="21">
        <v>45026</v>
      </c>
      <c r="B1118" s="22">
        <v>1117</v>
      </c>
    </row>
    <row r="1119" spans="1:2" x14ac:dyDescent="0.25">
      <c r="A1119" s="21">
        <v>45027</v>
      </c>
      <c r="B1119" s="22">
        <v>1118</v>
      </c>
    </row>
    <row r="1120" spans="1:2" x14ac:dyDescent="0.25">
      <c r="A1120" s="21">
        <v>45028</v>
      </c>
      <c r="B1120" s="22">
        <v>1119</v>
      </c>
    </row>
    <row r="1121" spans="1:2" x14ac:dyDescent="0.25">
      <c r="A1121" s="21">
        <v>45029</v>
      </c>
      <c r="B1121" s="22">
        <v>1120</v>
      </c>
    </row>
    <row r="1122" spans="1:2" x14ac:dyDescent="0.25">
      <c r="A1122" s="21">
        <v>45030</v>
      </c>
      <c r="B1122" s="22">
        <v>1121</v>
      </c>
    </row>
    <row r="1123" spans="1:2" x14ac:dyDescent="0.25">
      <c r="A1123" s="21">
        <v>45031</v>
      </c>
      <c r="B1123" s="22">
        <v>1122</v>
      </c>
    </row>
    <row r="1124" spans="1:2" x14ac:dyDescent="0.25">
      <c r="A1124" s="21">
        <v>45032</v>
      </c>
      <c r="B1124" s="22">
        <v>1123</v>
      </c>
    </row>
    <row r="1125" spans="1:2" x14ac:dyDescent="0.25">
      <c r="A1125" s="21">
        <v>45033</v>
      </c>
      <c r="B1125" s="22">
        <v>1124</v>
      </c>
    </row>
    <row r="1126" spans="1:2" x14ac:dyDescent="0.25">
      <c r="A1126" s="21">
        <v>45034</v>
      </c>
      <c r="B1126" s="22">
        <v>1125</v>
      </c>
    </row>
    <row r="1127" spans="1:2" x14ac:dyDescent="0.25">
      <c r="A1127" s="21">
        <v>45035</v>
      </c>
      <c r="B1127" s="22">
        <v>1126</v>
      </c>
    </row>
    <row r="1128" spans="1:2" x14ac:dyDescent="0.25">
      <c r="A1128" s="21">
        <v>45036</v>
      </c>
      <c r="B1128" s="22">
        <v>1127</v>
      </c>
    </row>
    <row r="1129" spans="1:2" x14ac:dyDescent="0.25">
      <c r="A1129" s="21">
        <v>45037</v>
      </c>
      <c r="B1129" s="22">
        <v>1128</v>
      </c>
    </row>
    <row r="1130" spans="1:2" x14ac:dyDescent="0.25">
      <c r="A1130" s="21">
        <v>45038</v>
      </c>
      <c r="B1130" s="22">
        <v>1129</v>
      </c>
    </row>
    <row r="1131" spans="1:2" x14ac:dyDescent="0.25">
      <c r="A1131" s="21">
        <v>45039</v>
      </c>
      <c r="B1131" s="22">
        <v>1130</v>
      </c>
    </row>
    <row r="1132" spans="1:2" x14ac:dyDescent="0.25">
      <c r="A1132" s="21">
        <v>45040</v>
      </c>
      <c r="B1132" s="22">
        <v>1131</v>
      </c>
    </row>
    <row r="1133" spans="1:2" x14ac:dyDescent="0.25">
      <c r="A1133" s="21">
        <v>45041</v>
      </c>
      <c r="B1133" s="22">
        <v>1132</v>
      </c>
    </row>
    <row r="1134" spans="1:2" x14ac:dyDescent="0.25">
      <c r="A1134" s="21">
        <v>45042</v>
      </c>
      <c r="B1134" s="22">
        <v>1133</v>
      </c>
    </row>
    <row r="1135" spans="1:2" x14ac:dyDescent="0.25">
      <c r="A1135" s="21">
        <v>45043</v>
      </c>
      <c r="B1135" s="22">
        <v>1134</v>
      </c>
    </row>
    <row r="1136" spans="1:2" x14ac:dyDescent="0.25">
      <c r="A1136" s="21">
        <v>45044</v>
      </c>
      <c r="B1136" s="22">
        <v>1135</v>
      </c>
    </row>
    <row r="1137" spans="1:2" x14ac:dyDescent="0.25">
      <c r="A1137" s="21">
        <v>45045</v>
      </c>
      <c r="B1137" s="22">
        <v>1136</v>
      </c>
    </row>
    <row r="1138" spans="1:2" x14ac:dyDescent="0.25">
      <c r="A1138" s="21">
        <v>45046</v>
      </c>
      <c r="B1138" s="22">
        <v>1137</v>
      </c>
    </row>
    <row r="1139" spans="1:2" x14ac:dyDescent="0.25">
      <c r="A1139" s="21">
        <v>45047</v>
      </c>
      <c r="B1139" s="22">
        <v>1138</v>
      </c>
    </row>
    <row r="1140" spans="1:2" x14ac:dyDescent="0.25">
      <c r="A1140" s="21">
        <v>45048</v>
      </c>
      <c r="B1140" s="22">
        <v>1139</v>
      </c>
    </row>
    <row r="1141" spans="1:2" x14ac:dyDescent="0.25">
      <c r="A1141" s="21">
        <v>45049</v>
      </c>
      <c r="B1141" s="22">
        <v>1140</v>
      </c>
    </row>
    <row r="1142" spans="1:2" x14ac:dyDescent="0.25">
      <c r="A1142" s="21">
        <v>45050</v>
      </c>
      <c r="B1142" s="22">
        <v>1141</v>
      </c>
    </row>
    <row r="1143" spans="1:2" x14ac:dyDescent="0.25">
      <c r="A1143" s="21">
        <v>45051</v>
      </c>
      <c r="B1143" s="22">
        <v>1142</v>
      </c>
    </row>
    <row r="1144" spans="1:2" x14ac:dyDescent="0.25">
      <c r="A1144" s="21">
        <v>45052</v>
      </c>
      <c r="B1144" s="22">
        <v>1143</v>
      </c>
    </row>
    <row r="1145" spans="1:2" x14ac:dyDescent="0.25">
      <c r="A1145" s="21">
        <v>45053</v>
      </c>
      <c r="B1145" s="22">
        <v>1144</v>
      </c>
    </row>
    <row r="1146" spans="1:2" x14ac:dyDescent="0.25">
      <c r="A1146" s="21">
        <v>45054</v>
      </c>
      <c r="B1146" s="22">
        <v>1145</v>
      </c>
    </row>
    <row r="1147" spans="1:2" x14ac:dyDescent="0.25">
      <c r="A1147" s="21">
        <v>45055</v>
      </c>
      <c r="B1147" s="22">
        <v>1146</v>
      </c>
    </row>
    <row r="1148" spans="1:2" x14ac:dyDescent="0.25">
      <c r="A1148" s="21">
        <v>45056</v>
      </c>
      <c r="B1148" s="22">
        <v>1147</v>
      </c>
    </row>
    <row r="1149" spans="1:2" x14ac:dyDescent="0.25">
      <c r="A1149" s="21">
        <v>45057</v>
      </c>
      <c r="B1149" s="22">
        <v>1148</v>
      </c>
    </row>
    <row r="1150" spans="1:2" x14ac:dyDescent="0.25">
      <c r="A1150" s="21">
        <v>45058</v>
      </c>
      <c r="B1150" s="22">
        <v>1149</v>
      </c>
    </row>
    <row r="1151" spans="1:2" x14ac:dyDescent="0.25">
      <c r="A1151" s="21">
        <v>45059</v>
      </c>
      <c r="B1151" s="22">
        <v>1150</v>
      </c>
    </row>
    <row r="1152" spans="1:2" x14ac:dyDescent="0.25">
      <c r="A1152" s="21">
        <v>45060</v>
      </c>
      <c r="B1152" s="22">
        <v>1151</v>
      </c>
    </row>
    <row r="1153" spans="1:2" x14ac:dyDescent="0.25">
      <c r="A1153" s="21">
        <v>45061</v>
      </c>
      <c r="B1153" s="22">
        <v>1152</v>
      </c>
    </row>
    <row r="1154" spans="1:2" x14ac:dyDescent="0.25">
      <c r="A1154" s="21">
        <v>45062</v>
      </c>
      <c r="B1154" s="22">
        <v>1153</v>
      </c>
    </row>
    <row r="1155" spans="1:2" x14ac:dyDescent="0.25">
      <c r="A1155" s="21">
        <v>45063</v>
      </c>
      <c r="B1155" s="22">
        <v>1154</v>
      </c>
    </row>
    <row r="1156" spans="1:2" x14ac:dyDescent="0.25">
      <c r="A1156" s="21">
        <v>45064</v>
      </c>
      <c r="B1156" s="22">
        <v>1155</v>
      </c>
    </row>
    <row r="1157" spans="1:2" x14ac:dyDescent="0.25">
      <c r="A1157" s="21">
        <v>45065</v>
      </c>
      <c r="B1157" s="22">
        <v>1156</v>
      </c>
    </row>
    <row r="1158" spans="1:2" x14ac:dyDescent="0.25">
      <c r="A1158" s="21">
        <v>45066</v>
      </c>
      <c r="B1158" s="22">
        <v>1157</v>
      </c>
    </row>
    <row r="1159" spans="1:2" x14ac:dyDescent="0.25">
      <c r="A1159" s="21">
        <v>45067</v>
      </c>
      <c r="B1159" s="22">
        <v>1158</v>
      </c>
    </row>
    <row r="1160" spans="1:2" x14ac:dyDescent="0.25">
      <c r="A1160" s="21">
        <v>45068</v>
      </c>
      <c r="B1160" s="22">
        <v>1159</v>
      </c>
    </row>
    <row r="1161" spans="1:2" x14ac:dyDescent="0.25">
      <c r="A1161" s="21">
        <v>45069</v>
      </c>
      <c r="B1161" s="22">
        <v>1160</v>
      </c>
    </row>
    <row r="1162" spans="1:2" x14ac:dyDescent="0.25">
      <c r="A1162" s="21">
        <v>45070</v>
      </c>
      <c r="B1162" s="22">
        <v>1161</v>
      </c>
    </row>
    <row r="1163" spans="1:2" x14ac:dyDescent="0.25">
      <c r="A1163" s="21">
        <v>45071</v>
      </c>
      <c r="B1163" s="22">
        <v>1162</v>
      </c>
    </row>
    <row r="1164" spans="1:2" x14ac:dyDescent="0.25">
      <c r="A1164" s="21">
        <v>45072</v>
      </c>
      <c r="B1164" s="22">
        <v>1163</v>
      </c>
    </row>
    <row r="1165" spans="1:2" x14ac:dyDescent="0.25">
      <c r="A1165" s="21">
        <v>45073</v>
      </c>
      <c r="B1165" s="22">
        <v>1164</v>
      </c>
    </row>
    <row r="1166" spans="1:2" x14ac:dyDescent="0.25">
      <c r="A1166" s="21">
        <v>45074</v>
      </c>
      <c r="B1166" s="22">
        <v>1165</v>
      </c>
    </row>
    <row r="1167" spans="1:2" x14ac:dyDescent="0.25">
      <c r="A1167" s="21">
        <v>45075</v>
      </c>
      <c r="B1167" s="22">
        <v>1166</v>
      </c>
    </row>
    <row r="1168" spans="1:2" x14ac:dyDescent="0.25">
      <c r="A1168" s="21">
        <v>45076</v>
      </c>
      <c r="B1168" s="22">
        <v>1167</v>
      </c>
    </row>
    <row r="1169" spans="1:2" x14ac:dyDescent="0.25">
      <c r="A1169" s="21">
        <v>45077</v>
      </c>
      <c r="B1169" s="22">
        <v>1168</v>
      </c>
    </row>
    <row r="1170" spans="1:2" x14ac:dyDescent="0.25">
      <c r="A1170" s="21">
        <v>45078</v>
      </c>
      <c r="B1170" s="22">
        <v>1169</v>
      </c>
    </row>
    <row r="1171" spans="1:2" x14ac:dyDescent="0.25">
      <c r="A1171" s="21">
        <v>45079</v>
      </c>
      <c r="B1171" s="22">
        <v>1170</v>
      </c>
    </row>
    <row r="1172" spans="1:2" x14ac:dyDescent="0.25">
      <c r="A1172" s="21">
        <v>45080</v>
      </c>
      <c r="B1172" s="22">
        <v>1171</v>
      </c>
    </row>
    <row r="1173" spans="1:2" x14ac:dyDescent="0.25">
      <c r="A1173" s="21">
        <v>45081</v>
      </c>
      <c r="B1173" s="22">
        <v>1172</v>
      </c>
    </row>
    <row r="1174" spans="1:2" x14ac:dyDescent="0.25">
      <c r="A1174" s="21">
        <v>45082</v>
      </c>
      <c r="B1174" s="22">
        <v>1173</v>
      </c>
    </row>
    <row r="1175" spans="1:2" x14ac:dyDescent="0.25">
      <c r="A1175" s="21">
        <v>45083</v>
      </c>
      <c r="B1175" s="22">
        <v>1174</v>
      </c>
    </row>
    <row r="1176" spans="1:2" x14ac:dyDescent="0.25">
      <c r="A1176" s="21">
        <v>45084</v>
      </c>
      <c r="B1176" s="22">
        <v>1175</v>
      </c>
    </row>
    <row r="1177" spans="1:2" x14ac:dyDescent="0.25">
      <c r="A1177" s="21">
        <v>45085</v>
      </c>
      <c r="B1177" s="22">
        <v>1176</v>
      </c>
    </row>
    <row r="1178" spans="1:2" x14ac:dyDescent="0.25">
      <c r="A1178" s="21">
        <v>45086</v>
      </c>
      <c r="B1178" s="22">
        <v>1177</v>
      </c>
    </row>
    <row r="1179" spans="1:2" x14ac:dyDescent="0.25">
      <c r="A1179" s="21">
        <v>45087</v>
      </c>
      <c r="B1179" s="22">
        <v>1178</v>
      </c>
    </row>
    <row r="1180" spans="1:2" x14ac:dyDescent="0.25">
      <c r="A1180" s="21">
        <v>45088</v>
      </c>
      <c r="B1180" s="22">
        <v>1179</v>
      </c>
    </row>
    <row r="1181" spans="1:2" x14ac:dyDescent="0.25">
      <c r="A1181" s="21">
        <v>45089</v>
      </c>
      <c r="B1181" s="22">
        <v>1180</v>
      </c>
    </row>
    <row r="1182" spans="1:2" x14ac:dyDescent="0.25">
      <c r="A1182" s="21">
        <v>45090</v>
      </c>
      <c r="B1182" s="22">
        <v>1181</v>
      </c>
    </row>
    <row r="1183" spans="1:2" x14ac:dyDescent="0.25">
      <c r="A1183" s="21">
        <v>45091</v>
      </c>
      <c r="B1183" s="22">
        <v>1182</v>
      </c>
    </row>
    <row r="1184" spans="1:2" x14ac:dyDescent="0.25">
      <c r="A1184" s="21">
        <v>45092</v>
      </c>
      <c r="B1184" s="22">
        <v>1183</v>
      </c>
    </row>
    <row r="1185" spans="1:2" x14ac:dyDescent="0.25">
      <c r="A1185" s="21">
        <v>45093</v>
      </c>
      <c r="B1185" s="22">
        <v>1184</v>
      </c>
    </row>
    <row r="1186" spans="1:2" x14ac:dyDescent="0.25">
      <c r="A1186" s="21">
        <v>45094</v>
      </c>
      <c r="B1186" s="22">
        <v>1185</v>
      </c>
    </row>
    <row r="1187" spans="1:2" x14ac:dyDescent="0.25">
      <c r="A1187" s="21">
        <v>45095</v>
      </c>
      <c r="B1187" s="22">
        <v>1186</v>
      </c>
    </row>
    <row r="1188" spans="1:2" x14ac:dyDescent="0.25">
      <c r="A1188" s="21">
        <v>45096</v>
      </c>
      <c r="B1188" s="22">
        <v>1187</v>
      </c>
    </row>
    <row r="1189" spans="1:2" x14ac:dyDescent="0.25">
      <c r="A1189" s="21">
        <v>45097</v>
      </c>
      <c r="B1189" s="22">
        <v>1188</v>
      </c>
    </row>
    <row r="1190" spans="1:2" x14ac:dyDescent="0.25">
      <c r="A1190" s="21">
        <v>45098</v>
      </c>
      <c r="B1190" s="22">
        <v>1189</v>
      </c>
    </row>
    <row r="1191" spans="1:2" x14ac:dyDescent="0.25">
      <c r="A1191" s="21">
        <v>45099</v>
      </c>
      <c r="B1191" s="22">
        <v>1190</v>
      </c>
    </row>
    <row r="1192" spans="1:2" x14ac:dyDescent="0.25">
      <c r="A1192" s="21">
        <v>45100</v>
      </c>
      <c r="B1192" s="22">
        <v>1191</v>
      </c>
    </row>
    <row r="1193" spans="1:2" x14ac:dyDescent="0.25">
      <c r="A1193" s="21">
        <v>45101</v>
      </c>
      <c r="B1193" s="22">
        <v>1192</v>
      </c>
    </row>
    <row r="1194" spans="1:2" x14ac:dyDescent="0.25">
      <c r="A1194" s="21">
        <v>45102</v>
      </c>
      <c r="B1194" s="22">
        <v>1193</v>
      </c>
    </row>
    <row r="1195" spans="1:2" x14ac:dyDescent="0.25">
      <c r="A1195" s="21">
        <v>45103</v>
      </c>
      <c r="B1195" s="22">
        <v>1194</v>
      </c>
    </row>
    <row r="1196" spans="1:2" x14ac:dyDescent="0.25">
      <c r="A1196" s="21">
        <v>45104</v>
      </c>
      <c r="B1196" s="22">
        <v>1195</v>
      </c>
    </row>
    <row r="1197" spans="1:2" x14ac:dyDescent="0.25">
      <c r="A1197" s="21">
        <v>45105</v>
      </c>
      <c r="B1197" s="22">
        <v>1196</v>
      </c>
    </row>
    <row r="1198" spans="1:2" x14ac:dyDescent="0.25">
      <c r="A1198" s="21">
        <v>45106</v>
      </c>
      <c r="B1198" s="22">
        <v>1197</v>
      </c>
    </row>
    <row r="1199" spans="1:2" x14ac:dyDescent="0.25">
      <c r="A1199" s="21">
        <v>45107</v>
      </c>
      <c r="B1199" s="22">
        <v>1198</v>
      </c>
    </row>
    <row r="1200" spans="1:2" x14ac:dyDescent="0.25">
      <c r="A1200" s="21">
        <v>45108</v>
      </c>
      <c r="B1200" s="22">
        <v>1199</v>
      </c>
    </row>
    <row r="1201" spans="1:2" x14ac:dyDescent="0.25">
      <c r="A1201" s="21">
        <v>45109</v>
      </c>
      <c r="B1201" s="22">
        <v>1200</v>
      </c>
    </row>
    <row r="1202" spans="1:2" x14ac:dyDescent="0.25">
      <c r="A1202" s="21">
        <v>45110</v>
      </c>
      <c r="B1202" s="22">
        <v>1201</v>
      </c>
    </row>
    <row r="1203" spans="1:2" x14ac:dyDescent="0.25">
      <c r="A1203" s="21">
        <v>45111</v>
      </c>
      <c r="B1203" s="22">
        <v>1202</v>
      </c>
    </row>
    <row r="1204" spans="1:2" x14ac:dyDescent="0.25">
      <c r="A1204" s="21">
        <v>45112</v>
      </c>
      <c r="B1204" s="22">
        <v>1203</v>
      </c>
    </row>
    <row r="1205" spans="1:2" x14ac:dyDescent="0.25">
      <c r="A1205" s="21">
        <v>45113</v>
      </c>
      <c r="B1205" s="22">
        <v>1204</v>
      </c>
    </row>
    <row r="1206" spans="1:2" x14ac:dyDescent="0.25">
      <c r="A1206" s="21">
        <v>45114</v>
      </c>
      <c r="B1206" s="22">
        <v>1205</v>
      </c>
    </row>
    <row r="1207" spans="1:2" x14ac:dyDescent="0.25">
      <c r="A1207" s="21">
        <v>45115</v>
      </c>
      <c r="B1207" s="22">
        <v>1206</v>
      </c>
    </row>
    <row r="1208" spans="1:2" x14ac:dyDescent="0.25">
      <c r="A1208" s="21">
        <v>45116</v>
      </c>
      <c r="B1208" s="22">
        <v>1207</v>
      </c>
    </row>
    <row r="1209" spans="1:2" x14ac:dyDescent="0.25">
      <c r="A1209" s="21">
        <v>45117</v>
      </c>
      <c r="B1209" s="22">
        <v>1208</v>
      </c>
    </row>
    <row r="1210" spans="1:2" x14ac:dyDescent="0.25">
      <c r="A1210" s="21">
        <v>45118</v>
      </c>
      <c r="B1210" s="22">
        <v>1209</v>
      </c>
    </row>
    <row r="1211" spans="1:2" x14ac:dyDescent="0.25">
      <c r="A1211" s="21">
        <v>45119</v>
      </c>
      <c r="B1211" s="22">
        <v>1210</v>
      </c>
    </row>
    <row r="1212" spans="1:2" x14ac:dyDescent="0.25">
      <c r="A1212" s="21">
        <v>45120</v>
      </c>
      <c r="B1212" s="22">
        <v>1211</v>
      </c>
    </row>
    <row r="1213" spans="1:2" x14ac:dyDescent="0.25">
      <c r="A1213" s="21">
        <v>45121</v>
      </c>
      <c r="B1213" s="22">
        <v>1212</v>
      </c>
    </row>
    <row r="1214" spans="1:2" x14ac:dyDescent="0.25">
      <c r="A1214" s="21">
        <v>45122</v>
      </c>
      <c r="B1214" s="22">
        <v>1213</v>
      </c>
    </row>
    <row r="1215" spans="1:2" x14ac:dyDescent="0.25">
      <c r="A1215" s="21">
        <v>45123</v>
      </c>
      <c r="B1215" s="22">
        <v>1214</v>
      </c>
    </row>
    <row r="1216" spans="1:2" x14ac:dyDescent="0.25">
      <c r="A1216" s="21">
        <v>45124</v>
      </c>
      <c r="B1216" s="22">
        <v>1215</v>
      </c>
    </row>
    <row r="1217" spans="1:2" x14ac:dyDescent="0.25">
      <c r="A1217" s="21">
        <v>45125</v>
      </c>
      <c r="B1217" s="22">
        <v>1216</v>
      </c>
    </row>
    <row r="1218" spans="1:2" x14ac:dyDescent="0.25">
      <c r="A1218" s="21">
        <v>45126</v>
      </c>
      <c r="B1218" s="22">
        <v>1217</v>
      </c>
    </row>
    <row r="1219" spans="1:2" x14ac:dyDescent="0.25">
      <c r="A1219" s="21">
        <v>45127</v>
      </c>
      <c r="B1219" s="22">
        <v>1218</v>
      </c>
    </row>
    <row r="1220" spans="1:2" x14ac:dyDescent="0.25">
      <c r="A1220" s="21">
        <v>45128</v>
      </c>
      <c r="B1220" s="22">
        <v>1219</v>
      </c>
    </row>
    <row r="1221" spans="1:2" x14ac:dyDescent="0.25">
      <c r="A1221" s="21">
        <v>45129</v>
      </c>
      <c r="B1221" s="22">
        <v>1220</v>
      </c>
    </row>
    <row r="1222" spans="1:2" x14ac:dyDescent="0.25">
      <c r="A1222" s="21">
        <v>45130</v>
      </c>
      <c r="B1222" s="22">
        <v>1221</v>
      </c>
    </row>
    <row r="1223" spans="1:2" x14ac:dyDescent="0.25">
      <c r="A1223" s="21">
        <v>45131</v>
      </c>
      <c r="B1223" s="22">
        <v>1222</v>
      </c>
    </row>
    <row r="1224" spans="1:2" x14ac:dyDescent="0.25">
      <c r="A1224" s="21">
        <v>45132</v>
      </c>
      <c r="B1224" s="22">
        <v>1223</v>
      </c>
    </row>
    <row r="1225" spans="1:2" x14ac:dyDescent="0.25">
      <c r="A1225" s="21">
        <v>45133</v>
      </c>
      <c r="B1225" s="22">
        <v>1224</v>
      </c>
    </row>
    <row r="1226" spans="1:2" x14ac:dyDescent="0.25">
      <c r="A1226" s="21">
        <v>45134</v>
      </c>
      <c r="B1226" s="22">
        <v>1225</v>
      </c>
    </row>
    <row r="1227" spans="1:2" x14ac:dyDescent="0.25">
      <c r="A1227" s="21">
        <v>45135</v>
      </c>
      <c r="B1227" s="22">
        <v>1226</v>
      </c>
    </row>
    <row r="1228" spans="1:2" x14ac:dyDescent="0.25">
      <c r="A1228" s="21">
        <v>45136</v>
      </c>
      <c r="B1228" s="22">
        <v>1227</v>
      </c>
    </row>
    <row r="1229" spans="1:2" x14ac:dyDescent="0.25">
      <c r="A1229" s="21">
        <v>45137</v>
      </c>
      <c r="B1229" s="22">
        <v>1228</v>
      </c>
    </row>
    <row r="1230" spans="1:2" x14ac:dyDescent="0.25">
      <c r="A1230" s="21">
        <v>45138</v>
      </c>
      <c r="B1230" s="22">
        <v>1229</v>
      </c>
    </row>
    <row r="1231" spans="1:2" x14ac:dyDescent="0.25">
      <c r="A1231" s="21">
        <v>45139</v>
      </c>
      <c r="B1231" s="22">
        <v>1230</v>
      </c>
    </row>
    <row r="1232" spans="1:2" x14ac:dyDescent="0.25">
      <c r="A1232" s="21">
        <v>45140</v>
      </c>
      <c r="B1232" s="22">
        <v>1231</v>
      </c>
    </row>
    <row r="1233" spans="1:2" x14ac:dyDescent="0.25">
      <c r="A1233" s="21">
        <v>45141</v>
      </c>
      <c r="B1233" s="22">
        <v>1232</v>
      </c>
    </row>
    <row r="1234" spans="1:2" x14ac:dyDescent="0.25">
      <c r="A1234" s="21">
        <v>45142</v>
      </c>
      <c r="B1234" s="22">
        <v>1233</v>
      </c>
    </row>
    <row r="1235" spans="1:2" x14ac:dyDescent="0.25">
      <c r="A1235" s="21">
        <v>45143</v>
      </c>
      <c r="B1235" s="22">
        <v>1234</v>
      </c>
    </row>
    <row r="1236" spans="1:2" x14ac:dyDescent="0.25">
      <c r="A1236" s="21">
        <v>45144</v>
      </c>
      <c r="B1236" s="22">
        <v>1235</v>
      </c>
    </row>
    <row r="1237" spans="1:2" x14ac:dyDescent="0.25">
      <c r="A1237" s="21">
        <v>45145</v>
      </c>
      <c r="B1237" s="22">
        <v>1236</v>
      </c>
    </row>
    <row r="1238" spans="1:2" x14ac:dyDescent="0.25">
      <c r="A1238" s="21">
        <v>45146</v>
      </c>
      <c r="B1238" s="22">
        <v>1237</v>
      </c>
    </row>
    <row r="1239" spans="1:2" x14ac:dyDescent="0.25">
      <c r="A1239" s="21">
        <v>45147</v>
      </c>
      <c r="B1239" s="22">
        <v>1238</v>
      </c>
    </row>
    <row r="1240" spans="1:2" x14ac:dyDescent="0.25">
      <c r="A1240" s="21">
        <v>45148</v>
      </c>
      <c r="B1240" s="22">
        <v>1239</v>
      </c>
    </row>
    <row r="1241" spans="1:2" x14ac:dyDescent="0.25">
      <c r="A1241" s="21">
        <v>45149</v>
      </c>
      <c r="B1241" s="22">
        <v>1240</v>
      </c>
    </row>
    <row r="1242" spans="1:2" x14ac:dyDescent="0.25">
      <c r="A1242" s="21">
        <v>45150</v>
      </c>
      <c r="B1242" s="22">
        <v>1241</v>
      </c>
    </row>
    <row r="1243" spans="1:2" x14ac:dyDescent="0.25">
      <c r="A1243" s="21">
        <v>45151</v>
      </c>
      <c r="B1243" s="22">
        <v>1242</v>
      </c>
    </row>
    <row r="1244" spans="1:2" x14ac:dyDescent="0.25">
      <c r="A1244" s="21">
        <v>45152</v>
      </c>
      <c r="B1244" s="22">
        <v>1243</v>
      </c>
    </row>
    <row r="1245" spans="1:2" x14ac:dyDescent="0.25">
      <c r="A1245" s="21">
        <v>45153</v>
      </c>
      <c r="B1245" s="22">
        <v>1244</v>
      </c>
    </row>
    <row r="1246" spans="1:2" x14ac:dyDescent="0.25">
      <c r="A1246" s="21">
        <v>45154</v>
      </c>
      <c r="B1246" s="22">
        <v>1245</v>
      </c>
    </row>
    <row r="1247" spans="1:2" x14ac:dyDescent="0.25">
      <c r="A1247" s="21">
        <v>45155</v>
      </c>
      <c r="B1247" s="22">
        <v>1246</v>
      </c>
    </row>
    <row r="1248" spans="1:2" x14ac:dyDescent="0.25">
      <c r="A1248" s="21">
        <v>45156</v>
      </c>
      <c r="B1248" s="22">
        <v>1247</v>
      </c>
    </row>
    <row r="1249" spans="1:2" x14ac:dyDescent="0.25">
      <c r="A1249" s="21">
        <v>45157</v>
      </c>
      <c r="B1249" s="22">
        <v>1248</v>
      </c>
    </row>
    <row r="1250" spans="1:2" x14ac:dyDescent="0.25">
      <c r="A1250" s="21">
        <v>45158</v>
      </c>
      <c r="B1250" s="22">
        <v>1249</v>
      </c>
    </row>
    <row r="1251" spans="1:2" x14ac:dyDescent="0.25">
      <c r="A1251" s="21">
        <v>45159</v>
      </c>
      <c r="B1251" s="22">
        <v>1250</v>
      </c>
    </row>
    <row r="1252" spans="1:2" x14ac:dyDescent="0.25">
      <c r="A1252" s="21">
        <v>45160</v>
      </c>
      <c r="B1252" s="22">
        <v>1251</v>
      </c>
    </row>
    <row r="1253" spans="1:2" x14ac:dyDescent="0.25">
      <c r="A1253" s="21">
        <v>45161</v>
      </c>
      <c r="B1253" s="22">
        <v>1252</v>
      </c>
    </row>
    <row r="1254" spans="1:2" x14ac:dyDescent="0.25">
      <c r="A1254" s="21">
        <v>45162</v>
      </c>
      <c r="B1254" s="22">
        <v>1253</v>
      </c>
    </row>
    <row r="1255" spans="1:2" x14ac:dyDescent="0.25">
      <c r="A1255" s="21">
        <v>45163</v>
      </c>
      <c r="B1255" s="22">
        <v>1254</v>
      </c>
    </row>
    <row r="1256" spans="1:2" x14ac:dyDescent="0.25">
      <c r="A1256" s="21">
        <v>45164</v>
      </c>
      <c r="B1256" s="22">
        <v>1255</v>
      </c>
    </row>
    <row r="1257" spans="1:2" x14ac:dyDescent="0.25">
      <c r="A1257" s="21">
        <v>45165</v>
      </c>
      <c r="B1257" s="22">
        <v>1256</v>
      </c>
    </row>
    <row r="1258" spans="1:2" x14ac:dyDescent="0.25">
      <c r="A1258" s="21">
        <v>45166</v>
      </c>
      <c r="B1258" s="22">
        <v>1257</v>
      </c>
    </row>
    <row r="1259" spans="1:2" x14ac:dyDescent="0.25">
      <c r="A1259" s="21">
        <v>45167</v>
      </c>
      <c r="B1259" s="22">
        <v>1258</v>
      </c>
    </row>
    <row r="1260" spans="1:2" x14ac:dyDescent="0.25">
      <c r="A1260" s="21">
        <v>45168</v>
      </c>
      <c r="B1260" s="22">
        <v>1259</v>
      </c>
    </row>
    <row r="1261" spans="1:2" x14ac:dyDescent="0.25">
      <c r="A1261" s="21">
        <v>45169</v>
      </c>
      <c r="B1261" s="22">
        <v>1260</v>
      </c>
    </row>
    <row r="1262" spans="1:2" x14ac:dyDescent="0.25">
      <c r="A1262" s="21">
        <v>45170</v>
      </c>
      <c r="B1262" s="22">
        <v>1261</v>
      </c>
    </row>
    <row r="1263" spans="1:2" x14ac:dyDescent="0.25">
      <c r="A1263" s="21">
        <v>45171</v>
      </c>
      <c r="B1263" s="22">
        <v>1262</v>
      </c>
    </row>
    <row r="1264" spans="1:2" x14ac:dyDescent="0.25">
      <c r="A1264" s="21">
        <v>45172</v>
      </c>
      <c r="B1264" s="22">
        <v>1263</v>
      </c>
    </row>
    <row r="1265" spans="1:2" x14ac:dyDescent="0.25">
      <c r="A1265" s="21">
        <v>45173</v>
      </c>
      <c r="B1265" s="22">
        <v>1264</v>
      </c>
    </row>
    <row r="1266" spans="1:2" x14ac:dyDescent="0.25">
      <c r="A1266" s="21">
        <v>45174</v>
      </c>
      <c r="B1266" s="22">
        <v>1265</v>
      </c>
    </row>
    <row r="1267" spans="1:2" x14ac:dyDescent="0.25">
      <c r="A1267" s="21">
        <v>45175</v>
      </c>
      <c r="B1267" s="22">
        <v>1266</v>
      </c>
    </row>
    <row r="1268" spans="1:2" x14ac:dyDescent="0.25">
      <c r="A1268" s="21">
        <v>45176</v>
      </c>
      <c r="B1268" s="22">
        <v>1267</v>
      </c>
    </row>
    <row r="1269" spans="1:2" x14ac:dyDescent="0.25">
      <c r="A1269" s="21">
        <v>45177</v>
      </c>
      <c r="B1269" s="22">
        <v>1268</v>
      </c>
    </row>
    <row r="1270" spans="1:2" x14ac:dyDescent="0.25">
      <c r="A1270" s="21">
        <v>45178</v>
      </c>
      <c r="B1270" s="22">
        <v>1269</v>
      </c>
    </row>
    <row r="1271" spans="1:2" x14ac:dyDescent="0.25">
      <c r="A1271" s="21">
        <v>45179</v>
      </c>
      <c r="B1271" s="22">
        <v>1270</v>
      </c>
    </row>
    <row r="1272" spans="1:2" x14ac:dyDescent="0.25">
      <c r="A1272" s="21">
        <v>45180</v>
      </c>
      <c r="B1272" s="22">
        <v>1271</v>
      </c>
    </row>
    <row r="1273" spans="1:2" x14ac:dyDescent="0.25">
      <c r="A1273" s="21">
        <v>45181</v>
      </c>
      <c r="B1273" s="22">
        <v>1272</v>
      </c>
    </row>
    <row r="1274" spans="1:2" x14ac:dyDescent="0.25">
      <c r="A1274" s="21">
        <v>45182</v>
      </c>
      <c r="B1274" s="22">
        <v>1273</v>
      </c>
    </row>
    <row r="1275" spans="1:2" x14ac:dyDescent="0.25">
      <c r="A1275" s="21">
        <v>45183</v>
      </c>
      <c r="B1275" s="22">
        <v>1274</v>
      </c>
    </row>
    <row r="1276" spans="1:2" x14ac:dyDescent="0.25">
      <c r="A1276" s="21">
        <v>45184</v>
      </c>
      <c r="B1276" s="22">
        <v>1275</v>
      </c>
    </row>
    <row r="1277" spans="1:2" x14ac:dyDescent="0.25">
      <c r="A1277" s="21">
        <v>45185</v>
      </c>
      <c r="B1277" s="22">
        <v>1276</v>
      </c>
    </row>
    <row r="1278" spans="1:2" x14ac:dyDescent="0.25">
      <c r="A1278" s="21">
        <v>45186</v>
      </c>
      <c r="B1278" s="22">
        <v>1277</v>
      </c>
    </row>
    <row r="1279" spans="1:2" x14ac:dyDescent="0.25">
      <c r="A1279" s="21">
        <v>45187</v>
      </c>
      <c r="B1279" s="22">
        <v>1278</v>
      </c>
    </row>
    <row r="1280" spans="1:2" x14ac:dyDescent="0.25">
      <c r="A1280" s="21">
        <v>45188</v>
      </c>
      <c r="B1280" s="22">
        <v>1279</v>
      </c>
    </row>
    <row r="1281" spans="1:2" x14ac:dyDescent="0.25">
      <c r="A1281" s="21">
        <v>45189</v>
      </c>
      <c r="B1281" s="22">
        <v>1280</v>
      </c>
    </row>
    <row r="1282" spans="1:2" x14ac:dyDescent="0.25">
      <c r="A1282" s="21">
        <v>45190</v>
      </c>
      <c r="B1282" s="22">
        <v>1281</v>
      </c>
    </row>
    <row r="1283" spans="1:2" x14ac:dyDescent="0.25">
      <c r="A1283" s="21">
        <v>45191</v>
      </c>
      <c r="B1283" s="22">
        <v>1282</v>
      </c>
    </row>
    <row r="1284" spans="1:2" x14ac:dyDescent="0.25">
      <c r="A1284" s="21">
        <v>45192</v>
      </c>
      <c r="B1284" s="22">
        <v>1283</v>
      </c>
    </row>
    <row r="1285" spans="1:2" x14ac:dyDescent="0.25">
      <c r="A1285" s="21">
        <v>45193</v>
      </c>
      <c r="B1285" s="22">
        <v>1284</v>
      </c>
    </row>
    <row r="1286" spans="1:2" x14ac:dyDescent="0.25">
      <c r="A1286" s="21">
        <v>45194</v>
      </c>
      <c r="B1286" s="22">
        <v>1285</v>
      </c>
    </row>
    <row r="1287" spans="1:2" x14ac:dyDescent="0.25">
      <c r="A1287" s="21">
        <v>45195</v>
      </c>
      <c r="B1287" s="22">
        <v>1286</v>
      </c>
    </row>
    <row r="1288" spans="1:2" x14ac:dyDescent="0.25">
      <c r="A1288" s="21">
        <v>45196</v>
      </c>
      <c r="B1288" s="22">
        <v>1287</v>
      </c>
    </row>
    <row r="1289" spans="1:2" x14ac:dyDescent="0.25">
      <c r="A1289" s="21">
        <v>45197</v>
      </c>
      <c r="B1289" s="22">
        <v>1288</v>
      </c>
    </row>
    <row r="1290" spans="1:2" x14ac:dyDescent="0.25">
      <c r="A1290" s="21">
        <v>45198</v>
      </c>
      <c r="B1290" s="22">
        <v>1289</v>
      </c>
    </row>
    <row r="1291" spans="1:2" x14ac:dyDescent="0.25">
      <c r="A1291" s="21">
        <v>45199</v>
      </c>
      <c r="B1291" s="22">
        <v>1290</v>
      </c>
    </row>
    <row r="1292" spans="1:2" x14ac:dyDescent="0.25">
      <c r="A1292" s="21">
        <v>45200</v>
      </c>
      <c r="B1292" s="22">
        <v>1291</v>
      </c>
    </row>
    <row r="1293" spans="1:2" x14ac:dyDescent="0.25">
      <c r="A1293" s="21">
        <v>45201</v>
      </c>
      <c r="B1293" s="22">
        <v>1292</v>
      </c>
    </row>
    <row r="1294" spans="1:2" x14ac:dyDescent="0.25">
      <c r="A1294" s="21">
        <v>45202</v>
      </c>
      <c r="B1294" s="22">
        <v>1293</v>
      </c>
    </row>
    <row r="1295" spans="1:2" x14ac:dyDescent="0.25">
      <c r="A1295" s="21">
        <v>45203</v>
      </c>
      <c r="B1295" s="22">
        <v>1294</v>
      </c>
    </row>
    <row r="1296" spans="1:2" x14ac:dyDescent="0.25">
      <c r="A1296" s="21">
        <v>45204</v>
      </c>
      <c r="B1296" s="22">
        <v>1295</v>
      </c>
    </row>
    <row r="1297" spans="1:2" x14ac:dyDescent="0.25">
      <c r="A1297" s="21">
        <v>45205</v>
      </c>
      <c r="B1297" s="22">
        <v>1296</v>
      </c>
    </row>
    <row r="1298" spans="1:2" x14ac:dyDescent="0.25">
      <c r="A1298" s="21">
        <v>45206</v>
      </c>
      <c r="B1298" s="22">
        <v>1297</v>
      </c>
    </row>
    <row r="1299" spans="1:2" x14ac:dyDescent="0.25">
      <c r="A1299" s="21">
        <v>45207</v>
      </c>
      <c r="B1299" s="22">
        <v>1298</v>
      </c>
    </row>
    <row r="1300" spans="1:2" x14ac:dyDescent="0.25">
      <c r="A1300" s="21">
        <v>45208</v>
      </c>
      <c r="B1300" s="22">
        <v>1299</v>
      </c>
    </row>
    <row r="1301" spans="1:2" x14ac:dyDescent="0.25">
      <c r="A1301" s="21">
        <v>45209</v>
      </c>
      <c r="B1301" s="22">
        <v>1300</v>
      </c>
    </row>
    <row r="1302" spans="1:2" x14ac:dyDescent="0.25">
      <c r="A1302" s="21">
        <v>45210</v>
      </c>
      <c r="B1302" s="22">
        <v>1301</v>
      </c>
    </row>
    <row r="1303" spans="1:2" x14ac:dyDescent="0.25">
      <c r="A1303" s="21">
        <v>45211</v>
      </c>
      <c r="B1303" s="22">
        <v>1302</v>
      </c>
    </row>
    <row r="1304" spans="1:2" x14ac:dyDescent="0.25">
      <c r="A1304" s="21">
        <v>45212</v>
      </c>
      <c r="B1304" s="22">
        <v>1303</v>
      </c>
    </row>
    <row r="1305" spans="1:2" x14ac:dyDescent="0.25">
      <c r="A1305" s="21">
        <v>45213</v>
      </c>
      <c r="B1305" s="22">
        <v>1304</v>
      </c>
    </row>
    <row r="1306" spans="1:2" x14ac:dyDescent="0.25">
      <c r="A1306" s="21">
        <v>45214</v>
      </c>
      <c r="B1306" s="22">
        <v>1305</v>
      </c>
    </row>
    <row r="1307" spans="1:2" x14ac:dyDescent="0.25">
      <c r="A1307" s="21">
        <v>45215</v>
      </c>
      <c r="B1307" s="22">
        <v>1306</v>
      </c>
    </row>
    <row r="1308" spans="1:2" x14ac:dyDescent="0.25">
      <c r="A1308" s="21">
        <v>45216</v>
      </c>
      <c r="B1308" s="22">
        <v>1307</v>
      </c>
    </row>
    <row r="1309" spans="1:2" x14ac:dyDescent="0.25">
      <c r="A1309" s="21">
        <v>45217</v>
      </c>
      <c r="B1309" s="22">
        <v>1308</v>
      </c>
    </row>
    <row r="1310" spans="1:2" x14ac:dyDescent="0.25">
      <c r="A1310" s="21">
        <v>45218</v>
      </c>
      <c r="B1310" s="22">
        <v>1309</v>
      </c>
    </row>
    <row r="1311" spans="1:2" x14ac:dyDescent="0.25">
      <c r="A1311" s="21">
        <v>45219</v>
      </c>
      <c r="B1311" s="22">
        <v>1310</v>
      </c>
    </row>
    <row r="1312" spans="1:2" x14ac:dyDescent="0.25">
      <c r="A1312" s="21">
        <v>45220</v>
      </c>
      <c r="B1312" s="22">
        <v>1311</v>
      </c>
    </row>
    <row r="1313" spans="1:2" x14ac:dyDescent="0.25">
      <c r="A1313" s="21">
        <v>45221</v>
      </c>
      <c r="B1313" s="22">
        <v>1312</v>
      </c>
    </row>
    <row r="1314" spans="1:2" x14ac:dyDescent="0.25">
      <c r="A1314" s="21">
        <v>45222</v>
      </c>
      <c r="B1314" s="22">
        <v>1313</v>
      </c>
    </row>
    <row r="1315" spans="1:2" x14ac:dyDescent="0.25">
      <c r="A1315" s="21">
        <v>45223</v>
      </c>
      <c r="B1315" s="22">
        <v>1314</v>
      </c>
    </row>
    <row r="1316" spans="1:2" x14ac:dyDescent="0.25">
      <c r="A1316" s="21">
        <v>45224</v>
      </c>
      <c r="B1316" s="22">
        <v>1315</v>
      </c>
    </row>
    <row r="1317" spans="1:2" x14ac:dyDescent="0.25">
      <c r="A1317" s="21">
        <v>45225</v>
      </c>
      <c r="B1317" s="22">
        <v>1316</v>
      </c>
    </row>
    <row r="1318" spans="1:2" x14ac:dyDescent="0.25">
      <c r="A1318" s="21">
        <v>45226</v>
      </c>
      <c r="B1318" s="22">
        <v>1317</v>
      </c>
    </row>
    <row r="1319" spans="1:2" x14ac:dyDescent="0.25">
      <c r="A1319" s="21">
        <v>45227</v>
      </c>
      <c r="B1319" s="22">
        <v>1318</v>
      </c>
    </row>
    <row r="1320" spans="1:2" x14ac:dyDescent="0.25">
      <c r="A1320" s="21">
        <v>45228</v>
      </c>
      <c r="B1320" s="22">
        <v>1319</v>
      </c>
    </row>
    <row r="1321" spans="1:2" x14ac:dyDescent="0.25">
      <c r="A1321" s="21">
        <v>45229</v>
      </c>
      <c r="B1321" s="22">
        <v>1320</v>
      </c>
    </row>
    <row r="1322" spans="1:2" x14ac:dyDescent="0.25">
      <c r="A1322" s="21">
        <v>45230</v>
      </c>
      <c r="B1322" s="22">
        <v>1321</v>
      </c>
    </row>
    <row r="1323" spans="1:2" x14ac:dyDescent="0.25">
      <c r="A1323" s="21">
        <v>45231</v>
      </c>
      <c r="B1323" s="22">
        <v>1322</v>
      </c>
    </row>
    <row r="1324" spans="1:2" x14ac:dyDescent="0.25">
      <c r="A1324" s="21">
        <v>45232</v>
      </c>
      <c r="B1324" s="22">
        <v>1323</v>
      </c>
    </row>
    <row r="1325" spans="1:2" x14ac:dyDescent="0.25">
      <c r="A1325" s="21">
        <v>45233</v>
      </c>
      <c r="B1325" s="22">
        <v>1324</v>
      </c>
    </row>
    <row r="1326" spans="1:2" x14ac:dyDescent="0.25">
      <c r="A1326" s="21">
        <v>45234</v>
      </c>
      <c r="B1326" s="22">
        <v>1325</v>
      </c>
    </row>
    <row r="1327" spans="1:2" x14ac:dyDescent="0.25">
      <c r="A1327" s="21">
        <v>45235</v>
      </c>
      <c r="B1327" s="22">
        <v>1326</v>
      </c>
    </row>
    <row r="1328" spans="1:2" x14ac:dyDescent="0.25">
      <c r="A1328" s="21">
        <v>45236</v>
      </c>
      <c r="B1328" s="22">
        <v>1327</v>
      </c>
    </row>
    <row r="1329" spans="1:2" x14ac:dyDescent="0.25">
      <c r="A1329" s="21">
        <v>45237</v>
      </c>
      <c r="B1329" s="22">
        <v>1328</v>
      </c>
    </row>
    <row r="1330" spans="1:2" x14ac:dyDescent="0.25">
      <c r="A1330" s="21">
        <v>45238</v>
      </c>
      <c r="B1330" s="22">
        <v>1329</v>
      </c>
    </row>
    <row r="1331" spans="1:2" x14ac:dyDescent="0.25">
      <c r="A1331" s="21">
        <v>45239</v>
      </c>
      <c r="B1331" s="22">
        <v>1330</v>
      </c>
    </row>
    <row r="1332" spans="1:2" x14ac:dyDescent="0.25">
      <c r="A1332" s="21">
        <v>45240</v>
      </c>
      <c r="B1332" s="22">
        <v>1331</v>
      </c>
    </row>
    <row r="1333" spans="1:2" x14ac:dyDescent="0.25">
      <c r="A1333" s="21">
        <v>45241</v>
      </c>
      <c r="B1333" s="22">
        <v>1332</v>
      </c>
    </row>
    <row r="1334" spans="1:2" x14ac:dyDescent="0.25">
      <c r="A1334" s="21">
        <v>45242</v>
      </c>
      <c r="B1334" s="22">
        <v>1333</v>
      </c>
    </row>
    <row r="1335" spans="1:2" x14ac:dyDescent="0.25">
      <c r="A1335" s="21">
        <v>45243</v>
      </c>
      <c r="B1335" s="22">
        <v>1334</v>
      </c>
    </row>
    <row r="1336" spans="1:2" x14ac:dyDescent="0.25">
      <c r="A1336" s="21">
        <v>45244</v>
      </c>
      <c r="B1336" s="22">
        <v>1335</v>
      </c>
    </row>
    <row r="1337" spans="1:2" x14ac:dyDescent="0.25">
      <c r="A1337" s="21">
        <v>45245</v>
      </c>
      <c r="B1337" s="22">
        <v>1336</v>
      </c>
    </row>
    <row r="1338" spans="1:2" x14ac:dyDescent="0.25">
      <c r="A1338" s="21">
        <v>45246</v>
      </c>
      <c r="B1338" s="22">
        <v>1337</v>
      </c>
    </row>
    <row r="1339" spans="1:2" x14ac:dyDescent="0.25">
      <c r="A1339" s="21">
        <v>45247</v>
      </c>
      <c r="B1339" s="22">
        <v>1338</v>
      </c>
    </row>
    <row r="1340" spans="1:2" x14ac:dyDescent="0.25">
      <c r="A1340" s="21">
        <v>45248</v>
      </c>
      <c r="B1340" s="22">
        <v>1339</v>
      </c>
    </row>
    <row r="1341" spans="1:2" x14ac:dyDescent="0.25">
      <c r="A1341" s="21">
        <v>45249</v>
      </c>
      <c r="B1341" s="22">
        <v>1340</v>
      </c>
    </row>
    <row r="1342" spans="1:2" x14ac:dyDescent="0.25">
      <c r="A1342" s="21">
        <v>45250</v>
      </c>
      <c r="B1342" s="22">
        <v>1341</v>
      </c>
    </row>
    <row r="1343" spans="1:2" x14ac:dyDescent="0.25">
      <c r="A1343" s="21">
        <v>45251</v>
      </c>
      <c r="B1343" s="22">
        <v>1342</v>
      </c>
    </row>
    <row r="1344" spans="1:2" x14ac:dyDescent="0.25">
      <c r="A1344" s="21">
        <v>45252</v>
      </c>
      <c r="B1344" s="22">
        <v>1343</v>
      </c>
    </row>
    <row r="1345" spans="1:2" x14ac:dyDescent="0.25">
      <c r="A1345" s="21">
        <v>45253</v>
      </c>
      <c r="B1345" s="22">
        <v>1344</v>
      </c>
    </row>
    <row r="1346" spans="1:2" x14ac:dyDescent="0.25">
      <c r="A1346" s="21">
        <v>45254</v>
      </c>
      <c r="B1346" s="22">
        <v>1345</v>
      </c>
    </row>
    <row r="1347" spans="1:2" x14ac:dyDescent="0.25">
      <c r="A1347" s="21">
        <v>45255</v>
      </c>
      <c r="B1347" s="22">
        <v>1346</v>
      </c>
    </row>
    <row r="1348" spans="1:2" x14ac:dyDescent="0.25">
      <c r="A1348" s="21">
        <v>45256</v>
      </c>
      <c r="B1348" s="22">
        <v>1347</v>
      </c>
    </row>
    <row r="1349" spans="1:2" x14ac:dyDescent="0.25">
      <c r="A1349" s="21">
        <v>45257</v>
      </c>
      <c r="B1349" s="22">
        <v>1348</v>
      </c>
    </row>
    <row r="1350" spans="1:2" x14ac:dyDescent="0.25">
      <c r="A1350" s="21">
        <v>45258</v>
      </c>
      <c r="B1350" s="22">
        <v>1349</v>
      </c>
    </row>
    <row r="1351" spans="1:2" x14ac:dyDescent="0.25">
      <c r="A1351" s="21">
        <v>45259</v>
      </c>
      <c r="B1351" s="22">
        <v>1350</v>
      </c>
    </row>
    <row r="1352" spans="1:2" x14ac:dyDescent="0.25">
      <c r="A1352" s="21">
        <v>45260</v>
      </c>
      <c r="B1352" s="22">
        <v>1351</v>
      </c>
    </row>
    <row r="1353" spans="1:2" x14ac:dyDescent="0.25">
      <c r="A1353" s="21">
        <v>45261</v>
      </c>
      <c r="B1353" s="22">
        <v>1352</v>
      </c>
    </row>
    <row r="1354" spans="1:2" x14ac:dyDescent="0.25">
      <c r="A1354" s="21">
        <v>45262</v>
      </c>
      <c r="B1354" s="22">
        <v>1353</v>
      </c>
    </row>
    <row r="1355" spans="1:2" x14ac:dyDescent="0.25">
      <c r="A1355" s="21">
        <v>45263</v>
      </c>
      <c r="B1355" s="22">
        <v>1354</v>
      </c>
    </row>
    <row r="1356" spans="1:2" x14ac:dyDescent="0.25">
      <c r="A1356" s="21">
        <v>45264</v>
      </c>
      <c r="B1356" s="22">
        <v>1355</v>
      </c>
    </row>
    <row r="1357" spans="1:2" x14ac:dyDescent="0.25">
      <c r="A1357" s="21">
        <v>45265</v>
      </c>
      <c r="B1357" s="22">
        <v>1356</v>
      </c>
    </row>
    <row r="1358" spans="1:2" x14ac:dyDescent="0.25">
      <c r="A1358" s="21">
        <v>45266</v>
      </c>
      <c r="B1358" s="22">
        <v>1357</v>
      </c>
    </row>
    <row r="1359" spans="1:2" x14ac:dyDescent="0.25">
      <c r="A1359" s="21">
        <v>45267</v>
      </c>
      <c r="B1359" s="22">
        <v>1358</v>
      </c>
    </row>
    <row r="1360" spans="1:2" x14ac:dyDescent="0.25">
      <c r="A1360" s="21">
        <v>45268</v>
      </c>
      <c r="B1360" s="22">
        <v>1359</v>
      </c>
    </row>
    <row r="1361" spans="1:2" x14ac:dyDescent="0.25">
      <c r="A1361" s="21">
        <v>45269</v>
      </c>
      <c r="B1361" s="22">
        <v>1360</v>
      </c>
    </row>
    <row r="1362" spans="1:2" x14ac:dyDescent="0.25">
      <c r="A1362" s="21">
        <v>45270</v>
      </c>
      <c r="B1362" s="22">
        <v>1361</v>
      </c>
    </row>
    <row r="1363" spans="1:2" x14ac:dyDescent="0.25">
      <c r="A1363" s="21">
        <v>45271</v>
      </c>
      <c r="B1363" s="22">
        <v>1362</v>
      </c>
    </row>
    <row r="1364" spans="1:2" x14ac:dyDescent="0.25">
      <c r="A1364" s="21">
        <v>45272</v>
      </c>
      <c r="B1364" s="22">
        <v>1363</v>
      </c>
    </row>
    <row r="1365" spans="1:2" x14ac:dyDescent="0.25">
      <c r="A1365" s="21">
        <v>45273</v>
      </c>
      <c r="B1365" s="22">
        <v>1364</v>
      </c>
    </row>
    <row r="1366" spans="1:2" x14ac:dyDescent="0.25">
      <c r="A1366" s="21">
        <v>45274</v>
      </c>
      <c r="B1366" s="22">
        <v>1365</v>
      </c>
    </row>
    <row r="1367" spans="1:2" x14ac:dyDescent="0.25">
      <c r="A1367" s="21">
        <v>45275</v>
      </c>
      <c r="B1367" s="22">
        <v>1366</v>
      </c>
    </row>
    <row r="1368" spans="1:2" x14ac:dyDescent="0.25">
      <c r="A1368" s="21">
        <v>45276</v>
      </c>
      <c r="B1368" s="22">
        <v>1367</v>
      </c>
    </row>
    <row r="1369" spans="1:2" x14ac:dyDescent="0.25">
      <c r="A1369" s="21">
        <v>45277</v>
      </c>
      <c r="B1369" s="22">
        <v>1368</v>
      </c>
    </row>
    <row r="1370" spans="1:2" x14ac:dyDescent="0.25">
      <c r="A1370" s="21">
        <v>45278</v>
      </c>
      <c r="B1370" s="22">
        <v>1369</v>
      </c>
    </row>
    <row r="1371" spans="1:2" x14ac:dyDescent="0.25">
      <c r="A1371" s="21">
        <v>45279</v>
      </c>
      <c r="B1371" s="22">
        <v>1370</v>
      </c>
    </row>
    <row r="1372" spans="1:2" x14ac:dyDescent="0.25">
      <c r="A1372" s="21">
        <v>45280</v>
      </c>
      <c r="B1372" s="22">
        <v>1371</v>
      </c>
    </row>
    <row r="1373" spans="1:2" x14ac:dyDescent="0.25">
      <c r="A1373" s="21">
        <v>45281</v>
      </c>
      <c r="B1373" s="22">
        <v>1372</v>
      </c>
    </row>
    <row r="1374" spans="1:2" x14ac:dyDescent="0.25">
      <c r="A1374" s="21">
        <v>45282</v>
      </c>
      <c r="B1374" s="22">
        <v>1373</v>
      </c>
    </row>
    <row r="1375" spans="1:2" x14ac:dyDescent="0.25">
      <c r="A1375" s="21">
        <v>45283</v>
      </c>
      <c r="B1375" s="22">
        <v>1374</v>
      </c>
    </row>
    <row r="1376" spans="1:2" x14ac:dyDescent="0.25">
      <c r="A1376" s="21">
        <v>45284</v>
      </c>
      <c r="B1376" s="22">
        <v>1375</v>
      </c>
    </row>
    <row r="1377" spans="1:2" x14ac:dyDescent="0.25">
      <c r="A1377" s="21">
        <v>45285</v>
      </c>
      <c r="B1377" s="22">
        <v>1376</v>
      </c>
    </row>
    <row r="1378" spans="1:2" x14ac:dyDescent="0.25">
      <c r="A1378" s="21">
        <v>45286</v>
      </c>
      <c r="B1378" s="22">
        <v>1377</v>
      </c>
    </row>
    <row r="1379" spans="1:2" x14ac:dyDescent="0.25">
      <c r="A1379" s="21">
        <v>45287</v>
      </c>
      <c r="B1379" s="22">
        <v>1378</v>
      </c>
    </row>
    <row r="1380" spans="1:2" x14ac:dyDescent="0.25">
      <c r="A1380" s="21">
        <v>45288</v>
      </c>
      <c r="B1380" s="22">
        <v>1379</v>
      </c>
    </row>
    <row r="1381" spans="1:2" x14ac:dyDescent="0.25">
      <c r="A1381" s="21">
        <v>45289</v>
      </c>
      <c r="B1381" s="22">
        <v>1380</v>
      </c>
    </row>
    <row r="1382" spans="1:2" x14ac:dyDescent="0.25">
      <c r="A1382" s="21">
        <v>45290</v>
      </c>
      <c r="B1382" s="22">
        <v>1381</v>
      </c>
    </row>
    <row r="1383" spans="1:2" x14ac:dyDescent="0.25">
      <c r="A1383" s="21">
        <v>45291</v>
      </c>
      <c r="B1383" s="22">
        <v>1382</v>
      </c>
    </row>
    <row r="1384" spans="1:2" x14ac:dyDescent="0.25">
      <c r="A1384" s="21">
        <v>45292</v>
      </c>
      <c r="B1384" s="22">
        <v>1383</v>
      </c>
    </row>
    <row r="1385" spans="1:2" x14ac:dyDescent="0.25">
      <c r="A1385" s="21">
        <v>45293</v>
      </c>
      <c r="B1385" s="22">
        <v>1384</v>
      </c>
    </row>
    <row r="1386" spans="1:2" x14ac:dyDescent="0.25">
      <c r="A1386" s="21">
        <v>45294</v>
      </c>
      <c r="B1386" s="22">
        <v>1385</v>
      </c>
    </row>
    <row r="1387" spans="1:2" x14ac:dyDescent="0.25">
      <c r="A1387" s="21">
        <v>45295</v>
      </c>
      <c r="B1387" s="22">
        <v>1386</v>
      </c>
    </row>
    <row r="1388" spans="1:2" x14ac:dyDescent="0.25">
      <c r="A1388" s="21">
        <v>45296</v>
      </c>
      <c r="B1388" s="22">
        <v>1387</v>
      </c>
    </row>
    <row r="1389" spans="1:2" x14ac:dyDescent="0.25">
      <c r="A1389" s="21">
        <v>45297</v>
      </c>
      <c r="B1389" s="22">
        <v>1388</v>
      </c>
    </row>
    <row r="1390" spans="1:2" x14ac:dyDescent="0.25">
      <c r="A1390" s="21">
        <v>45298</v>
      </c>
      <c r="B1390" s="22">
        <v>1389</v>
      </c>
    </row>
    <row r="1391" spans="1:2" x14ac:dyDescent="0.25">
      <c r="A1391" s="21">
        <v>45299</v>
      </c>
      <c r="B1391" s="22">
        <v>1390</v>
      </c>
    </row>
    <row r="1392" spans="1:2" x14ac:dyDescent="0.25">
      <c r="A1392" s="21">
        <v>45300</v>
      </c>
      <c r="B1392" s="22">
        <v>1391</v>
      </c>
    </row>
    <row r="1393" spans="1:2" x14ac:dyDescent="0.25">
      <c r="A1393" s="21">
        <v>45301</v>
      </c>
      <c r="B1393" s="22">
        <v>1392</v>
      </c>
    </row>
    <row r="1394" spans="1:2" x14ac:dyDescent="0.25">
      <c r="A1394" s="21">
        <v>45302</v>
      </c>
      <c r="B1394" s="22">
        <v>1393</v>
      </c>
    </row>
    <row r="1395" spans="1:2" x14ac:dyDescent="0.25">
      <c r="A1395" s="21">
        <v>45303</v>
      </c>
      <c r="B1395" s="22">
        <v>1394</v>
      </c>
    </row>
    <row r="1396" spans="1:2" x14ac:dyDescent="0.25">
      <c r="A1396" s="21">
        <v>45304</v>
      </c>
      <c r="B1396" s="22">
        <v>1395</v>
      </c>
    </row>
    <row r="1397" spans="1:2" x14ac:dyDescent="0.25">
      <c r="A1397" s="21">
        <v>45305</v>
      </c>
      <c r="B1397" s="22">
        <v>1396</v>
      </c>
    </row>
    <row r="1398" spans="1:2" x14ac:dyDescent="0.25">
      <c r="A1398" s="21">
        <v>45306</v>
      </c>
      <c r="B1398" s="22">
        <v>1397</v>
      </c>
    </row>
    <row r="1399" spans="1:2" x14ac:dyDescent="0.25">
      <c r="A1399" s="21">
        <v>45307</v>
      </c>
      <c r="B1399" s="22">
        <v>1398</v>
      </c>
    </row>
    <row r="1400" spans="1:2" x14ac:dyDescent="0.25">
      <c r="A1400" s="21">
        <v>45308</v>
      </c>
      <c r="B1400" s="22">
        <v>1399</v>
      </c>
    </row>
    <row r="1401" spans="1:2" x14ac:dyDescent="0.25">
      <c r="A1401" s="21">
        <v>45309</v>
      </c>
      <c r="B1401" s="22">
        <v>1400</v>
      </c>
    </row>
    <row r="1402" spans="1:2" x14ac:dyDescent="0.25">
      <c r="A1402" s="21">
        <v>45310</v>
      </c>
      <c r="B1402" s="22">
        <v>1401</v>
      </c>
    </row>
    <row r="1403" spans="1:2" x14ac:dyDescent="0.25">
      <c r="A1403" s="21">
        <v>45311</v>
      </c>
      <c r="B1403" s="22">
        <v>1402</v>
      </c>
    </row>
    <row r="1404" spans="1:2" x14ac:dyDescent="0.25">
      <c r="A1404" s="21">
        <v>45312</v>
      </c>
      <c r="B1404" s="22">
        <v>1403</v>
      </c>
    </row>
    <row r="1405" spans="1:2" x14ac:dyDescent="0.25">
      <c r="A1405" s="21">
        <v>45313</v>
      </c>
      <c r="B1405" s="22">
        <v>1404</v>
      </c>
    </row>
    <row r="1406" spans="1:2" x14ac:dyDescent="0.25">
      <c r="A1406" s="21">
        <v>45314</v>
      </c>
      <c r="B1406" s="22">
        <v>1405</v>
      </c>
    </row>
    <row r="1407" spans="1:2" x14ac:dyDescent="0.25">
      <c r="A1407" s="21">
        <v>45315</v>
      </c>
      <c r="B1407" s="22">
        <v>1406</v>
      </c>
    </row>
    <row r="1408" spans="1:2" x14ac:dyDescent="0.25">
      <c r="A1408" s="21">
        <v>45316</v>
      </c>
      <c r="B1408" s="22">
        <v>1407</v>
      </c>
    </row>
    <row r="1409" spans="1:2" x14ac:dyDescent="0.25">
      <c r="A1409" s="21">
        <v>45317</v>
      </c>
      <c r="B1409" s="22">
        <v>1408</v>
      </c>
    </row>
    <row r="1410" spans="1:2" x14ac:dyDescent="0.25">
      <c r="A1410" s="21">
        <v>45318</v>
      </c>
      <c r="B1410" s="22">
        <v>1409</v>
      </c>
    </row>
    <row r="1411" spans="1:2" x14ac:dyDescent="0.25">
      <c r="A1411" s="21">
        <v>45319</v>
      </c>
      <c r="B1411" s="22">
        <v>1410</v>
      </c>
    </row>
    <row r="1412" spans="1:2" x14ac:dyDescent="0.25">
      <c r="A1412" s="21">
        <v>45320</v>
      </c>
      <c r="B1412" s="22">
        <v>1411</v>
      </c>
    </row>
    <row r="1413" spans="1:2" x14ac:dyDescent="0.25">
      <c r="A1413" s="21">
        <v>45321</v>
      </c>
      <c r="B1413" s="22">
        <v>1412</v>
      </c>
    </row>
    <row r="1414" spans="1:2" x14ac:dyDescent="0.25">
      <c r="A1414" s="21">
        <v>45322</v>
      </c>
      <c r="B1414" s="22">
        <v>1413</v>
      </c>
    </row>
    <row r="1415" spans="1:2" x14ac:dyDescent="0.25">
      <c r="A1415" s="21">
        <v>45323</v>
      </c>
      <c r="B1415" s="22">
        <v>1414</v>
      </c>
    </row>
    <row r="1416" spans="1:2" x14ac:dyDescent="0.25">
      <c r="A1416" s="21">
        <v>45324</v>
      </c>
      <c r="B1416" s="22">
        <v>1415</v>
      </c>
    </row>
    <row r="1417" spans="1:2" x14ac:dyDescent="0.25">
      <c r="A1417" s="21">
        <v>45325</v>
      </c>
      <c r="B1417" s="22">
        <v>1416</v>
      </c>
    </row>
    <row r="1418" spans="1:2" x14ac:dyDescent="0.25">
      <c r="A1418" s="21">
        <v>45326</v>
      </c>
      <c r="B1418" s="22">
        <v>1417</v>
      </c>
    </row>
    <row r="1419" spans="1:2" x14ac:dyDescent="0.25">
      <c r="A1419" s="21">
        <v>45327</v>
      </c>
      <c r="B1419" s="22">
        <v>1418</v>
      </c>
    </row>
    <row r="1420" spans="1:2" x14ac:dyDescent="0.25">
      <c r="A1420" s="21">
        <v>45328</v>
      </c>
      <c r="B1420" s="22">
        <v>1419</v>
      </c>
    </row>
    <row r="1421" spans="1:2" x14ac:dyDescent="0.25">
      <c r="A1421" s="21">
        <v>45329</v>
      </c>
      <c r="B1421" s="22">
        <v>1420</v>
      </c>
    </row>
    <row r="1422" spans="1:2" x14ac:dyDescent="0.25">
      <c r="A1422" s="21">
        <v>45330</v>
      </c>
      <c r="B1422" s="22">
        <v>1421</v>
      </c>
    </row>
    <row r="1423" spans="1:2" x14ac:dyDescent="0.25">
      <c r="A1423" s="21">
        <v>45331</v>
      </c>
      <c r="B1423" s="22">
        <v>1422</v>
      </c>
    </row>
    <row r="1424" spans="1:2" x14ac:dyDescent="0.25">
      <c r="A1424" s="21">
        <v>45332</v>
      </c>
      <c r="B1424" s="22">
        <v>1423</v>
      </c>
    </row>
    <row r="1425" spans="1:2" x14ac:dyDescent="0.25">
      <c r="A1425" s="21">
        <v>45333</v>
      </c>
      <c r="B1425" s="22">
        <v>1424</v>
      </c>
    </row>
    <row r="1426" spans="1:2" x14ac:dyDescent="0.25">
      <c r="A1426" s="21">
        <v>45334</v>
      </c>
      <c r="B1426" s="22">
        <v>1425</v>
      </c>
    </row>
    <row r="1427" spans="1:2" x14ac:dyDescent="0.25">
      <c r="A1427" s="21">
        <v>45335</v>
      </c>
      <c r="B1427" s="22">
        <v>1426</v>
      </c>
    </row>
    <row r="1428" spans="1:2" x14ac:dyDescent="0.25">
      <c r="A1428" s="21">
        <v>45336</v>
      </c>
      <c r="B1428" s="22">
        <v>1427</v>
      </c>
    </row>
    <row r="1429" spans="1:2" x14ac:dyDescent="0.25">
      <c r="A1429" s="21">
        <v>45337</v>
      </c>
      <c r="B1429" s="22">
        <v>1428</v>
      </c>
    </row>
    <row r="1430" spans="1:2" x14ac:dyDescent="0.25">
      <c r="A1430" s="21">
        <v>45338</v>
      </c>
      <c r="B1430" s="22">
        <v>1429</v>
      </c>
    </row>
    <row r="1431" spans="1:2" x14ac:dyDescent="0.25">
      <c r="A1431" s="21">
        <v>45339</v>
      </c>
      <c r="B1431" s="22">
        <v>1430</v>
      </c>
    </row>
    <row r="1432" spans="1:2" x14ac:dyDescent="0.25">
      <c r="A1432" s="21">
        <v>45340</v>
      </c>
      <c r="B1432" s="22">
        <v>1431</v>
      </c>
    </row>
    <row r="1433" spans="1:2" x14ac:dyDescent="0.25">
      <c r="A1433" s="21">
        <v>45341</v>
      </c>
      <c r="B1433" s="22">
        <v>1432</v>
      </c>
    </row>
    <row r="1434" spans="1:2" x14ac:dyDescent="0.25">
      <c r="A1434" s="21">
        <v>45342</v>
      </c>
      <c r="B1434" s="22">
        <v>1433</v>
      </c>
    </row>
    <row r="1435" spans="1:2" x14ac:dyDescent="0.25">
      <c r="A1435" s="21">
        <v>45343</v>
      </c>
      <c r="B1435" s="22">
        <v>1434</v>
      </c>
    </row>
    <row r="1436" spans="1:2" x14ac:dyDescent="0.25">
      <c r="A1436" s="21">
        <v>45344</v>
      </c>
      <c r="B1436" s="22">
        <v>1435</v>
      </c>
    </row>
    <row r="1437" spans="1:2" x14ac:dyDescent="0.25">
      <c r="A1437" s="21">
        <v>45345</v>
      </c>
      <c r="B1437" s="22">
        <v>1436</v>
      </c>
    </row>
    <row r="1438" spans="1:2" x14ac:dyDescent="0.25">
      <c r="A1438" s="21">
        <v>45346</v>
      </c>
      <c r="B1438" s="22">
        <v>1437</v>
      </c>
    </row>
    <row r="1439" spans="1:2" x14ac:dyDescent="0.25">
      <c r="A1439" s="21">
        <v>45347</v>
      </c>
      <c r="B1439" s="22">
        <v>1438</v>
      </c>
    </row>
    <row r="1440" spans="1:2" x14ac:dyDescent="0.25">
      <c r="A1440" s="21">
        <v>45348</v>
      </c>
      <c r="B1440" s="22">
        <v>1439</v>
      </c>
    </row>
    <row r="1441" spans="1:2" x14ac:dyDescent="0.25">
      <c r="A1441" s="21">
        <v>45349</v>
      </c>
      <c r="B1441" s="22">
        <v>1440</v>
      </c>
    </row>
    <row r="1442" spans="1:2" x14ac:dyDescent="0.25">
      <c r="A1442" s="21">
        <v>45350</v>
      </c>
      <c r="B1442" s="22">
        <v>1441</v>
      </c>
    </row>
    <row r="1443" spans="1:2" x14ac:dyDescent="0.25">
      <c r="A1443" s="21">
        <v>45351</v>
      </c>
      <c r="B1443" s="22">
        <v>1442</v>
      </c>
    </row>
    <row r="1444" spans="1:2" x14ac:dyDescent="0.25">
      <c r="A1444" s="21">
        <v>45352</v>
      </c>
      <c r="B1444" s="22">
        <v>1443</v>
      </c>
    </row>
    <row r="1445" spans="1:2" x14ac:dyDescent="0.25">
      <c r="A1445" s="21">
        <v>45353</v>
      </c>
      <c r="B1445" s="22">
        <v>1444</v>
      </c>
    </row>
    <row r="1446" spans="1:2" x14ac:dyDescent="0.25">
      <c r="A1446" s="21">
        <v>45354</v>
      </c>
      <c r="B1446" s="22">
        <v>1445</v>
      </c>
    </row>
    <row r="1447" spans="1:2" x14ac:dyDescent="0.25">
      <c r="A1447" s="21">
        <v>45355</v>
      </c>
      <c r="B1447" s="22">
        <v>1446</v>
      </c>
    </row>
    <row r="1448" spans="1:2" x14ac:dyDescent="0.25">
      <c r="A1448" s="21">
        <v>45356</v>
      </c>
      <c r="B1448" s="22">
        <v>1447</v>
      </c>
    </row>
    <row r="1449" spans="1:2" x14ac:dyDescent="0.25">
      <c r="A1449" s="21">
        <v>45357</v>
      </c>
      <c r="B1449" s="22">
        <v>1448</v>
      </c>
    </row>
    <row r="1450" spans="1:2" x14ac:dyDescent="0.25">
      <c r="A1450" s="21">
        <v>45358</v>
      </c>
      <c r="B1450" s="22">
        <v>1449</v>
      </c>
    </row>
    <row r="1451" spans="1:2" x14ac:dyDescent="0.25">
      <c r="A1451" s="21">
        <v>45359</v>
      </c>
      <c r="B1451" s="22">
        <v>1450</v>
      </c>
    </row>
    <row r="1452" spans="1:2" x14ac:dyDescent="0.25">
      <c r="A1452" s="21">
        <v>45360</v>
      </c>
      <c r="B1452" s="22">
        <v>1451</v>
      </c>
    </row>
    <row r="1453" spans="1:2" x14ac:dyDescent="0.25">
      <c r="A1453" s="21">
        <v>45361</v>
      </c>
      <c r="B1453" s="22">
        <v>1452</v>
      </c>
    </row>
    <row r="1454" spans="1:2" x14ac:dyDescent="0.25">
      <c r="A1454" s="21">
        <v>45362</v>
      </c>
      <c r="B1454" s="22">
        <v>1453</v>
      </c>
    </row>
    <row r="1455" spans="1:2" x14ac:dyDescent="0.25">
      <c r="A1455" s="21">
        <v>45363</v>
      </c>
      <c r="B1455" s="22">
        <v>1454</v>
      </c>
    </row>
    <row r="1456" spans="1:2" x14ac:dyDescent="0.25">
      <c r="A1456" s="21">
        <v>45364</v>
      </c>
      <c r="B1456" s="22">
        <v>1455</v>
      </c>
    </row>
    <row r="1457" spans="1:2" x14ac:dyDescent="0.25">
      <c r="A1457" s="21">
        <v>45365</v>
      </c>
      <c r="B1457" s="22">
        <v>1456</v>
      </c>
    </row>
    <row r="1458" spans="1:2" x14ac:dyDescent="0.25">
      <c r="A1458" s="21">
        <v>45366</v>
      </c>
      <c r="B1458" s="22">
        <v>1457</v>
      </c>
    </row>
    <row r="1459" spans="1:2" x14ac:dyDescent="0.25">
      <c r="A1459" s="21">
        <v>45367</v>
      </c>
      <c r="B1459" s="22">
        <v>1458</v>
      </c>
    </row>
    <row r="1460" spans="1:2" x14ac:dyDescent="0.25">
      <c r="A1460" s="21">
        <v>45368</v>
      </c>
      <c r="B1460" s="22">
        <v>1459</v>
      </c>
    </row>
    <row r="1461" spans="1:2" x14ac:dyDescent="0.25">
      <c r="A1461" s="21">
        <v>45369</v>
      </c>
      <c r="B1461" s="22">
        <v>1460</v>
      </c>
    </row>
    <row r="1462" spans="1:2" x14ac:dyDescent="0.25">
      <c r="A1462" s="21">
        <v>45370</v>
      </c>
      <c r="B1462" s="22">
        <v>1461</v>
      </c>
    </row>
    <row r="1463" spans="1:2" x14ac:dyDescent="0.25">
      <c r="A1463" s="21">
        <v>45371</v>
      </c>
      <c r="B1463" s="22">
        <v>1462</v>
      </c>
    </row>
    <row r="1464" spans="1:2" x14ac:dyDescent="0.25">
      <c r="A1464" s="21">
        <v>45372</v>
      </c>
      <c r="B1464" s="22">
        <v>1463</v>
      </c>
    </row>
    <row r="1465" spans="1:2" x14ac:dyDescent="0.25">
      <c r="A1465" s="21">
        <v>45373</v>
      </c>
      <c r="B1465" s="22">
        <v>1464</v>
      </c>
    </row>
    <row r="1466" spans="1:2" x14ac:dyDescent="0.25">
      <c r="A1466" s="21">
        <v>45374</v>
      </c>
      <c r="B1466" s="22">
        <v>1465</v>
      </c>
    </row>
    <row r="1467" spans="1:2" x14ac:dyDescent="0.25">
      <c r="A1467" s="21">
        <v>45375</v>
      </c>
      <c r="B1467" s="22">
        <v>1466</v>
      </c>
    </row>
    <row r="1468" spans="1:2" x14ac:dyDescent="0.25">
      <c r="A1468" s="21">
        <v>45376</v>
      </c>
      <c r="B1468" s="22">
        <v>1467</v>
      </c>
    </row>
    <row r="1469" spans="1:2" x14ac:dyDescent="0.25">
      <c r="A1469" s="21">
        <v>45377</v>
      </c>
      <c r="B1469" s="22">
        <v>1468</v>
      </c>
    </row>
    <row r="1470" spans="1:2" x14ac:dyDescent="0.25">
      <c r="A1470" s="21">
        <v>45378</v>
      </c>
      <c r="B1470" s="22">
        <v>1469</v>
      </c>
    </row>
    <row r="1471" spans="1:2" x14ac:dyDescent="0.25">
      <c r="A1471" s="21">
        <v>45379</v>
      </c>
      <c r="B1471" s="22">
        <v>1470</v>
      </c>
    </row>
    <row r="1472" spans="1:2" x14ac:dyDescent="0.25">
      <c r="A1472" s="21">
        <v>45380</v>
      </c>
      <c r="B1472" s="22">
        <v>1471</v>
      </c>
    </row>
    <row r="1473" spans="1:2" x14ac:dyDescent="0.25">
      <c r="A1473" s="21">
        <v>45381</v>
      </c>
      <c r="B1473" s="22">
        <v>1472</v>
      </c>
    </row>
    <row r="1474" spans="1:2" x14ac:dyDescent="0.25">
      <c r="A1474" s="21">
        <v>45382</v>
      </c>
      <c r="B1474" s="22">
        <v>1473</v>
      </c>
    </row>
    <row r="1475" spans="1:2" x14ac:dyDescent="0.25">
      <c r="A1475" s="21">
        <v>45383</v>
      </c>
      <c r="B1475" s="22">
        <v>1474</v>
      </c>
    </row>
    <row r="1476" spans="1:2" x14ac:dyDescent="0.25">
      <c r="A1476" s="21">
        <v>45384</v>
      </c>
      <c r="B1476" s="22">
        <v>1475</v>
      </c>
    </row>
    <row r="1477" spans="1:2" x14ac:dyDescent="0.25">
      <c r="A1477" s="21">
        <v>45385</v>
      </c>
      <c r="B1477" s="22">
        <v>1476</v>
      </c>
    </row>
    <row r="1478" spans="1:2" x14ac:dyDescent="0.25">
      <c r="A1478" s="21">
        <v>45386</v>
      </c>
      <c r="B1478" s="22">
        <v>1477</v>
      </c>
    </row>
    <row r="1479" spans="1:2" x14ac:dyDescent="0.25">
      <c r="A1479" s="21">
        <v>45387</v>
      </c>
      <c r="B1479" s="22">
        <v>1478</v>
      </c>
    </row>
    <row r="1480" spans="1:2" x14ac:dyDescent="0.25">
      <c r="A1480" s="21">
        <v>45388</v>
      </c>
      <c r="B1480" s="22">
        <v>1479</v>
      </c>
    </row>
    <row r="1481" spans="1:2" x14ac:dyDescent="0.25">
      <c r="A1481" s="21">
        <v>45389</v>
      </c>
      <c r="B1481" s="22">
        <v>1480</v>
      </c>
    </row>
    <row r="1482" spans="1:2" x14ac:dyDescent="0.25">
      <c r="A1482" s="21">
        <v>45390</v>
      </c>
      <c r="B1482" s="22">
        <v>1481</v>
      </c>
    </row>
    <row r="1483" spans="1:2" x14ac:dyDescent="0.25">
      <c r="A1483" s="21">
        <v>45391</v>
      </c>
      <c r="B1483" s="22">
        <v>1482</v>
      </c>
    </row>
    <row r="1484" spans="1:2" x14ac:dyDescent="0.25">
      <c r="A1484" s="21">
        <v>45392</v>
      </c>
      <c r="B1484" s="22">
        <v>1483</v>
      </c>
    </row>
    <row r="1485" spans="1:2" x14ac:dyDescent="0.25">
      <c r="A1485" s="21">
        <v>45393</v>
      </c>
      <c r="B1485" s="22">
        <v>1484</v>
      </c>
    </row>
    <row r="1486" spans="1:2" x14ac:dyDescent="0.25">
      <c r="A1486" s="21">
        <v>45394</v>
      </c>
      <c r="B1486" s="22">
        <v>1485</v>
      </c>
    </row>
    <row r="1487" spans="1:2" x14ac:dyDescent="0.25">
      <c r="A1487" s="21">
        <v>45395</v>
      </c>
      <c r="B1487" s="22">
        <v>1486</v>
      </c>
    </row>
    <row r="1488" spans="1:2" x14ac:dyDescent="0.25">
      <c r="A1488" s="21">
        <v>45396</v>
      </c>
      <c r="B1488" s="22">
        <v>1487</v>
      </c>
    </row>
    <row r="1489" spans="1:2" x14ac:dyDescent="0.25">
      <c r="A1489" s="21">
        <v>45397</v>
      </c>
      <c r="B1489" s="22">
        <v>1488</v>
      </c>
    </row>
    <row r="1490" spans="1:2" x14ac:dyDescent="0.25">
      <c r="A1490" s="21">
        <v>45398</v>
      </c>
      <c r="B1490" s="22">
        <v>1489</v>
      </c>
    </row>
    <row r="1491" spans="1:2" x14ac:dyDescent="0.25">
      <c r="A1491" s="21">
        <v>45399</v>
      </c>
      <c r="B1491" s="22">
        <v>1490</v>
      </c>
    </row>
    <row r="1492" spans="1:2" x14ac:dyDescent="0.25">
      <c r="A1492" s="21">
        <v>45400</v>
      </c>
      <c r="B1492" s="22">
        <v>1491</v>
      </c>
    </row>
    <row r="1493" spans="1:2" x14ac:dyDescent="0.25">
      <c r="A1493" s="21">
        <v>45401</v>
      </c>
      <c r="B1493" s="22">
        <v>1492</v>
      </c>
    </row>
    <row r="1494" spans="1:2" x14ac:dyDescent="0.25">
      <c r="A1494" s="21">
        <v>45402</v>
      </c>
      <c r="B1494" s="22">
        <v>1493</v>
      </c>
    </row>
    <row r="1495" spans="1:2" x14ac:dyDescent="0.25">
      <c r="A1495" s="21">
        <v>45403</v>
      </c>
      <c r="B1495" s="22">
        <v>1494</v>
      </c>
    </row>
    <row r="1496" spans="1:2" x14ac:dyDescent="0.25">
      <c r="A1496" s="21">
        <v>45404</v>
      </c>
      <c r="B1496" s="22">
        <v>1495</v>
      </c>
    </row>
    <row r="1497" spans="1:2" x14ac:dyDescent="0.25">
      <c r="A1497" s="21">
        <v>45405</v>
      </c>
      <c r="B1497" s="22">
        <v>1496</v>
      </c>
    </row>
    <row r="1498" spans="1:2" x14ac:dyDescent="0.25">
      <c r="A1498" s="21">
        <v>45406</v>
      </c>
      <c r="B1498" s="22">
        <v>1497</v>
      </c>
    </row>
    <row r="1499" spans="1:2" x14ac:dyDescent="0.25">
      <c r="A1499" s="21">
        <v>45407</v>
      </c>
      <c r="B1499" s="22">
        <v>1498</v>
      </c>
    </row>
    <row r="1500" spans="1:2" x14ac:dyDescent="0.25">
      <c r="A1500" s="21">
        <v>45408</v>
      </c>
      <c r="B1500" s="22">
        <v>1499</v>
      </c>
    </row>
    <row r="1501" spans="1:2" x14ac:dyDescent="0.25">
      <c r="A1501" s="21">
        <v>45409</v>
      </c>
      <c r="B1501" s="22">
        <v>1500</v>
      </c>
    </row>
    <row r="1502" spans="1:2" x14ac:dyDescent="0.25">
      <c r="A1502" s="21">
        <v>45410</v>
      </c>
      <c r="B1502" s="22">
        <v>1501</v>
      </c>
    </row>
    <row r="1503" spans="1:2" x14ac:dyDescent="0.25">
      <c r="A1503" s="21">
        <v>45411</v>
      </c>
      <c r="B1503" s="22">
        <v>1502</v>
      </c>
    </row>
    <row r="1504" spans="1:2" x14ac:dyDescent="0.25">
      <c r="A1504" s="21">
        <v>45412</v>
      </c>
      <c r="B1504" s="22">
        <v>1503</v>
      </c>
    </row>
    <row r="1505" spans="1:2" x14ac:dyDescent="0.25">
      <c r="A1505" s="21">
        <v>45413</v>
      </c>
      <c r="B1505" s="22">
        <v>1504</v>
      </c>
    </row>
    <row r="1506" spans="1:2" x14ac:dyDescent="0.25">
      <c r="A1506" s="21">
        <v>45414</v>
      </c>
      <c r="B1506" s="22">
        <v>1505</v>
      </c>
    </row>
    <row r="1507" spans="1:2" x14ac:dyDescent="0.25">
      <c r="A1507" s="21">
        <v>45415</v>
      </c>
      <c r="B1507" s="22">
        <v>1506</v>
      </c>
    </row>
    <row r="1508" spans="1:2" x14ac:dyDescent="0.25">
      <c r="A1508" s="21">
        <v>45416</v>
      </c>
      <c r="B1508" s="22">
        <v>1507</v>
      </c>
    </row>
    <row r="1509" spans="1:2" x14ac:dyDescent="0.25">
      <c r="A1509" s="21">
        <v>45417</v>
      </c>
      <c r="B1509" s="22">
        <v>1508</v>
      </c>
    </row>
    <row r="1510" spans="1:2" x14ac:dyDescent="0.25">
      <c r="A1510" s="21">
        <v>45418</v>
      </c>
      <c r="B1510" s="22">
        <v>1509</v>
      </c>
    </row>
    <row r="1511" spans="1:2" x14ac:dyDescent="0.25">
      <c r="A1511" s="21">
        <v>45419</v>
      </c>
      <c r="B1511" s="22">
        <v>1510</v>
      </c>
    </row>
    <row r="1512" spans="1:2" x14ac:dyDescent="0.25">
      <c r="A1512" s="21">
        <v>45420</v>
      </c>
      <c r="B1512" s="22">
        <v>1511</v>
      </c>
    </row>
    <row r="1513" spans="1:2" x14ac:dyDescent="0.25">
      <c r="A1513" s="21">
        <v>45421</v>
      </c>
      <c r="B1513" s="22">
        <v>1512</v>
      </c>
    </row>
    <row r="1514" spans="1:2" x14ac:dyDescent="0.25">
      <c r="A1514" s="21">
        <v>45422</v>
      </c>
      <c r="B1514" s="22">
        <v>1513</v>
      </c>
    </row>
    <row r="1515" spans="1:2" x14ac:dyDescent="0.25">
      <c r="A1515" s="21">
        <v>45423</v>
      </c>
      <c r="B1515" s="22">
        <v>1514</v>
      </c>
    </row>
    <row r="1516" spans="1:2" x14ac:dyDescent="0.25">
      <c r="A1516" s="21">
        <v>45424</v>
      </c>
      <c r="B1516" s="22">
        <v>1515</v>
      </c>
    </row>
    <row r="1517" spans="1:2" x14ac:dyDescent="0.25">
      <c r="A1517" s="21">
        <v>45425</v>
      </c>
      <c r="B1517" s="22">
        <v>1516</v>
      </c>
    </row>
    <row r="1518" spans="1:2" x14ac:dyDescent="0.25">
      <c r="A1518" s="21">
        <v>45426</v>
      </c>
      <c r="B1518" s="22">
        <v>1517</v>
      </c>
    </row>
    <row r="1519" spans="1:2" x14ac:dyDescent="0.25">
      <c r="A1519" s="21">
        <v>45427</v>
      </c>
      <c r="B1519" s="22">
        <v>1518</v>
      </c>
    </row>
    <row r="1520" spans="1:2" x14ac:dyDescent="0.25">
      <c r="A1520" s="21">
        <v>45428</v>
      </c>
      <c r="B1520" s="22">
        <v>1519</v>
      </c>
    </row>
    <row r="1521" spans="1:2" x14ac:dyDescent="0.25">
      <c r="A1521" s="21">
        <v>45429</v>
      </c>
      <c r="B1521" s="22">
        <v>1520</v>
      </c>
    </row>
    <row r="1522" spans="1:2" x14ac:dyDescent="0.25">
      <c r="A1522" s="21">
        <v>45430</v>
      </c>
      <c r="B1522" s="22">
        <v>1521</v>
      </c>
    </row>
    <row r="1523" spans="1:2" x14ac:dyDescent="0.25">
      <c r="A1523" s="21">
        <v>45431</v>
      </c>
      <c r="B1523" s="22">
        <v>1522</v>
      </c>
    </row>
    <row r="1524" spans="1:2" x14ac:dyDescent="0.25">
      <c r="A1524" s="21">
        <v>45432</v>
      </c>
      <c r="B1524" s="22">
        <v>1523</v>
      </c>
    </row>
    <row r="1525" spans="1:2" x14ac:dyDescent="0.25">
      <c r="A1525" s="21">
        <v>45433</v>
      </c>
      <c r="B1525" s="22">
        <v>1524</v>
      </c>
    </row>
    <row r="1526" spans="1:2" x14ac:dyDescent="0.25">
      <c r="A1526" s="21">
        <v>45434</v>
      </c>
      <c r="B1526" s="22">
        <v>1525</v>
      </c>
    </row>
    <row r="1527" spans="1:2" x14ac:dyDescent="0.25">
      <c r="A1527" s="21">
        <v>45435</v>
      </c>
      <c r="B1527" s="22">
        <v>1526</v>
      </c>
    </row>
    <row r="1528" spans="1:2" x14ac:dyDescent="0.25">
      <c r="A1528" s="21">
        <v>45436</v>
      </c>
      <c r="B1528" s="22">
        <v>1527</v>
      </c>
    </row>
    <row r="1529" spans="1:2" x14ac:dyDescent="0.25">
      <c r="A1529" s="21">
        <v>45437</v>
      </c>
      <c r="B1529" s="22">
        <v>1528</v>
      </c>
    </row>
    <row r="1530" spans="1:2" x14ac:dyDescent="0.25">
      <c r="A1530" s="21">
        <v>45438</v>
      </c>
      <c r="B1530" s="22">
        <v>1529</v>
      </c>
    </row>
    <row r="1531" spans="1:2" x14ac:dyDescent="0.25">
      <c r="A1531" s="21">
        <v>45439</v>
      </c>
      <c r="B1531" s="22">
        <v>1530</v>
      </c>
    </row>
    <row r="1532" spans="1:2" x14ac:dyDescent="0.25">
      <c r="A1532" s="21">
        <v>45440</v>
      </c>
      <c r="B1532" s="22">
        <v>1531</v>
      </c>
    </row>
    <row r="1533" spans="1:2" x14ac:dyDescent="0.25">
      <c r="A1533" s="21">
        <v>45441</v>
      </c>
      <c r="B1533" s="22">
        <v>1532</v>
      </c>
    </row>
    <row r="1534" spans="1:2" x14ac:dyDescent="0.25">
      <c r="A1534" s="21">
        <v>45442</v>
      </c>
      <c r="B1534" s="22">
        <v>1533</v>
      </c>
    </row>
    <row r="1535" spans="1:2" x14ac:dyDescent="0.25">
      <c r="A1535" s="21">
        <v>45443</v>
      </c>
      <c r="B1535" s="22">
        <v>1534</v>
      </c>
    </row>
    <row r="1536" spans="1:2" x14ac:dyDescent="0.25">
      <c r="A1536" s="21">
        <v>45444</v>
      </c>
      <c r="B1536" s="22">
        <v>1535</v>
      </c>
    </row>
    <row r="1537" spans="1:2" x14ac:dyDescent="0.25">
      <c r="A1537" s="21">
        <v>45445</v>
      </c>
      <c r="B1537" s="22">
        <v>1536</v>
      </c>
    </row>
    <row r="1538" spans="1:2" x14ac:dyDescent="0.25">
      <c r="A1538" s="21">
        <v>45446</v>
      </c>
      <c r="B1538" s="22">
        <v>1537</v>
      </c>
    </row>
    <row r="1539" spans="1:2" x14ac:dyDescent="0.25">
      <c r="A1539" s="21">
        <v>45447</v>
      </c>
      <c r="B1539" s="22">
        <v>1538</v>
      </c>
    </row>
    <row r="1540" spans="1:2" x14ac:dyDescent="0.25">
      <c r="A1540" s="21">
        <v>45448</v>
      </c>
      <c r="B1540" s="22">
        <v>1539</v>
      </c>
    </row>
    <row r="1541" spans="1:2" x14ac:dyDescent="0.25">
      <c r="A1541" s="21">
        <v>45449</v>
      </c>
      <c r="B1541" s="22">
        <v>1540</v>
      </c>
    </row>
    <row r="1542" spans="1:2" x14ac:dyDescent="0.25">
      <c r="A1542" s="21">
        <v>45450</v>
      </c>
      <c r="B1542" s="22">
        <v>1541</v>
      </c>
    </row>
    <row r="1543" spans="1:2" x14ac:dyDescent="0.25">
      <c r="A1543" s="21">
        <v>45451</v>
      </c>
      <c r="B1543" s="22">
        <v>1542</v>
      </c>
    </row>
    <row r="1544" spans="1:2" x14ac:dyDescent="0.25">
      <c r="A1544" s="21">
        <v>45452</v>
      </c>
      <c r="B1544" s="22">
        <v>1543</v>
      </c>
    </row>
    <row r="1545" spans="1:2" x14ac:dyDescent="0.25">
      <c r="A1545" s="21">
        <v>45453</v>
      </c>
      <c r="B1545" s="22">
        <v>1544</v>
      </c>
    </row>
    <row r="1546" spans="1:2" x14ac:dyDescent="0.25">
      <c r="A1546" s="21">
        <v>45454</v>
      </c>
      <c r="B1546" s="22">
        <v>1545</v>
      </c>
    </row>
    <row r="1547" spans="1:2" x14ac:dyDescent="0.25">
      <c r="A1547" s="21">
        <v>45455</v>
      </c>
      <c r="B1547" s="22">
        <v>1546</v>
      </c>
    </row>
    <row r="1548" spans="1:2" x14ac:dyDescent="0.25">
      <c r="A1548" s="21">
        <v>45456</v>
      </c>
      <c r="B1548" s="22">
        <v>1547</v>
      </c>
    </row>
    <row r="1549" spans="1:2" x14ac:dyDescent="0.25">
      <c r="A1549" s="21">
        <v>45457</v>
      </c>
      <c r="B1549" s="22">
        <v>1548</v>
      </c>
    </row>
    <row r="1550" spans="1:2" x14ac:dyDescent="0.25">
      <c r="A1550" s="21">
        <v>45458</v>
      </c>
      <c r="B1550" s="22">
        <v>1549</v>
      </c>
    </row>
    <row r="1551" spans="1:2" x14ac:dyDescent="0.25">
      <c r="A1551" s="21">
        <v>45459</v>
      </c>
      <c r="B1551" s="22">
        <v>1550</v>
      </c>
    </row>
    <row r="1552" spans="1:2" x14ac:dyDescent="0.25">
      <c r="A1552" s="21">
        <v>45460</v>
      </c>
      <c r="B1552" s="22">
        <v>1551</v>
      </c>
    </row>
    <row r="1553" spans="1:2" x14ac:dyDescent="0.25">
      <c r="A1553" s="21">
        <v>45461</v>
      </c>
      <c r="B1553" s="22">
        <v>1552</v>
      </c>
    </row>
    <row r="1554" spans="1:2" x14ac:dyDescent="0.25">
      <c r="A1554" s="21">
        <v>45462</v>
      </c>
      <c r="B1554" s="22">
        <v>1553</v>
      </c>
    </row>
    <row r="1555" spans="1:2" x14ac:dyDescent="0.25">
      <c r="A1555" s="21">
        <v>45463</v>
      </c>
      <c r="B1555" s="22">
        <v>1554</v>
      </c>
    </row>
    <row r="1556" spans="1:2" x14ac:dyDescent="0.25">
      <c r="A1556" s="21">
        <v>45464</v>
      </c>
      <c r="B1556" s="22">
        <v>1555</v>
      </c>
    </row>
    <row r="1557" spans="1:2" x14ac:dyDescent="0.25">
      <c r="A1557" s="21">
        <v>45465</v>
      </c>
      <c r="B1557" s="22">
        <v>1556</v>
      </c>
    </row>
    <row r="1558" spans="1:2" x14ac:dyDescent="0.25">
      <c r="A1558" s="21">
        <v>45466</v>
      </c>
      <c r="B1558" s="22">
        <v>1557</v>
      </c>
    </row>
    <row r="1559" spans="1:2" x14ac:dyDescent="0.25">
      <c r="A1559" s="21">
        <v>45467</v>
      </c>
      <c r="B1559" s="22">
        <v>1558</v>
      </c>
    </row>
    <row r="1560" spans="1:2" x14ac:dyDescent="0.25">
      <c r="A1560" s="21">
        <v>45468</v>
      </c>
      <c r="B1560" s="22">
        <v>1559</v>
      </c>
    </row>
    <row r="1561" spans="1:2" x14ac:dyDescent="0.25">
      <c r="A1561" s="21">
        <v>45469</v>
      </c>
      <c r="B1561" s="22">
        <v>1560</v>
      </c>
    </row>
    <row r="1562" spans="1:2" x14ac:dyDescent="0.25">
      <c r="A1562" s="21">
        <v>45470</v>
      </c>
      <c r="B1562" s="22">
        <v>1561</v>
      </c>
    </row>
    <row r="1563" spans="1:2" x14ac:dyDescent="0.25">
      <c r="A1563" s="21">
        <v>45471</v>
      </c>
      <c r="B1563" s="22">
        <v>1562</v>
      </c>
    </row>
    <row r="1564" spans="1:2" x14ac:dyDescent="0.25">
      <c r="A1564" s="21">
        <v>45472</v>
      </c>
      <c r="B1564" s="22">
        <v>1563</v>
      </c>
    </row>
    <row r="1565" spans="1:2" x14ac:dyDescent="0.25">
      <c r="A1565" s="21">
        <v>45473</v>
      </c>
      <c r="B1565" s="22">
        <v>1564</v>
      </c>
    </row>
    <row r="1566" spans="1:2" x14ac:dyDescent="0.25">
      <c r="A1566" s="21">
        <v>45474</v>
      </c>
      <c r="B1566" s="22">
        <v>1565</v>
      </c>
    </row>
    <row r="1567" spans="1:2" x14ac:dyDescent="0.25">
      <c r="A1567" s="21">
        <v>45475</v>
      </c>
      <c r="B1567" s="22">
        <v>1566</v>
      </c>
    </row>
    <row r="1568" spans="1:2" x14ac:dyDescent="0.25">
      <c r="A1568" s="21">
        <v>45476</v>
      </c>
      <c r="B1568" s="22">
        <v>1567</v>
      </c>
    </row>
    <row r="1569" spans="1:2" x14ac:dyDescent="0.25">
      <c r="A1569" s="21">
        <v>45477</v>
      </c>
      <c r="B1569" s="22">
        <v>1568</v>
      </c>
    </row>
    <row r="1570" spans="1:2" x14ac:dyDescent="0.25">
      <c r="A1570" s="21">
        <v>45478</v>
      </c>
      <c r="B1570" s="22">
        <v>1569</v>
      </c>
    </row>
    <row r="1571" spans="1:2" x14ac:dyDescent="0.25">
      <c r="A1571" s="21">
        <v>45479</v>
      </c>
      <c r="B1571" s="22">
        <v>1570</v>
      </c>
    </row>
    <row r="1572" spans="1:2" x14ac:dyDescent="0.25">
      <c r="A1572" s="21">
        <v>45480</v>
      </c>
      <c r="B1572" s="22">
        <v>1571</v>
      </c>
    </row>
    <row r="1573" spans="1:2" x14ac:dyDescent="0.25">
      <c r="A1573" s="21">
        <v>45481</v>
      </c>
      <c r="B1573" s="22">
        <v>1572</v>
      </c>
    </row>
    <row r="1574" spans="1:2" x14ac:dyDescent="0.25">
      <c r="A1574" s="21">
        <v>45482</v>
      </c>
      <c r="B1574" s="22">
        <v>1573</v>
      </c>
    </row>
    <row r="1575" spans="1:2" x14ac:dyDescent="0.25">
      <c r="A1575" s="21">
        <v>45483</v>
      </c>
      <c r="B1575" s="22">
        <v>1574</v>
      </c>
    </row>
    <row r="1576" spans="1:2" x14ac:dyDescent="0.25">
      <c r="A1576" s="21">
        <v>45484</v>
      </c>
      <c r="B1576" s="22">
        <v>1575</v>
      </c>
    </row>
    <row r="1577" spans="1:2" x14ac:dyDescent="0.25">
      <c r="A1577" s="21">
        <v>45485</v>
      </c>
      <c r="B1577" s="22">
        <v>1576</v>
      </c>
    </row>
    <row r="1578" spans="1:2" x14ac:dyDescent="0.25">
      <c r="A1578" s="21">
        <v>45486</v>
      </c>
      <c r="B1578" s="22">
        <v>1577</v>
      </c>
    </row>
    <row r="1579" spans="1:2" x14ac:dyDescent="0.25">
      <c r="A1579" s="21">
        <v>45487</v>
      </c>
      <c r="B1579" s="22">
        <v>1578</v>
      </c>
    </row>
    <row r="1580" spans="1:2" x14ac:dyDescent="0.25">
      <c r="A1580" s="21">
        <v>45488</v>
      </c>
      <c r="B1580" s="22">
        <v>1579</v>
      </c>
    </row>
    <row r="1581" spans="1:2" x14ac:dyDescent="0.25">
      <c r="A1581" s="21">
        <v>45489</v>
      </c>
      <c r="B1581" s="22">
        <v>1580</v>
      </c>
    </row>
    <row r="1582" spans="1:2" x14ac:dyDescent="0.25">
      <c r="A1582" s="21">
        <v>45490</v>
      </c>
      <c r="B1582" s="22">
        <v>1581</v>
      </c>
    </row>
    <row r="1583" spans="1:2" x14ac:dyDescent="0.25">
      <c r="A1583" s="21">
        <v>45491</v>
      </c>
      <c r="B1583" s="22">
        <v>1582</v>
      </c>
    </row>
    <row r="1584" spans="1:2" x14ac:dyDescent="0.25">
      <c r="A1584" s="21">
        <v>45492</v>
      </c>
      <c r="B1584" s="22">
        <v>1583</v>
      </c>
    </row>
    <row r="1585" spans="1:2" x14ac:dyDescent="0.25">
      <c r="A1585" s="21">
        <v>45493</v>
      </c>
      <c r="B1585" s="22">
        <v>1584</v>
      </c>
    </row>
    <row r="1586" spans="1:2" x14ac:dyDescent="0.25">
      <c r="A1586" s="21">
        <v>45494</v>
      </c>
      <c r="B1586" s="22">
        <v>1585</v>
      </c>
    </row>
    <row r="1587" spans="1:2" x14ac:dyDescent="0.25">
      <c r="A1587" s="21">
        <v>45495</v>
      </c>
      <c r="B1587" s="22">
        <v>1586</v>
      </c>
    </row>
    <row r="1588" spans="1:2" x14ac:dyDescent="0.25">
      <c r="A1588" s="21">
        <v>45496</v>
      </c>
      <c r="B1588" s="22">
        <v>1587</v>
      </c>
    </row>
    <row r="1589" spans="1:2" x14ac:dyDescent="0.25">
      <c r="A1589" s="21">
        <v>45497</v>
      </c>
      <c r="B1589" s="22">
        <v>1588</v>
      </c>
    </row>
    <row r="1590" spans="1:2" x14ac:dyDescent="0.25">
      <c r="A1590" s="21">
        <v>45498</v>
      </c>
      <c r="B1590" s="22">
        <v>1589</v>
      </c>
    </row>
    <row r="1591" spans="1:2" x14ac:dyDescent="0.25">
      <c r="A1591" s="21">
        <v>45499</v>
      </c>
      <c r="B1591" s="22">
        <v>1590</v>
      </c>
    </row>
    <row r="1592" spans="1:2" x14ac:dyDescent="0.25">
      <c r="A1592" s="21">
        <v>45500</v>
      </c>
      <c r="B1592" s="22">
        <v>1591</v>
      </c>
    </row>
    <row r="1593" spans="1:2" x14ac:dyDescent="0.25">
      <c r="A1593" s="21">
        <v>45501</v>
      </c>
      <c r="B1593" s="22">
        <v>1592</v>
      </c>
    </row>
    <row r="1594" spans="1:2" x14ac:dyDescent="0.25">
      <c r="A1594" s="21">
        <v>45502</v>
      </c>
      <c r="B1594" s="22">
        <v>1593</v>
      </c>
    </row>
    <row r="1595" spans="1:2" x14ac:dyDescent="0.25">
      <c r="A1595" s="21">
        <v>45503</v>
      </c>
      <c r="B1595" s="22">
        <v>1594</v>
      </c>
    </row>
    <row r="1596" spans="1:2" x14ac:dyDescent="0.25">
      <c r="A1596" s="21">
        <v>45504</v>
      </c>
      <c r="B1596" s="22">
        <v>1595</v>
      </c>
    </row>
    <row r="1597" spans="1:2" x14ac:dyDescent="0.25">
      <c r="A1597" s="21">
        <v>45505</v>
      </c>
      <c r="B1597" s="22">
        <v>1596</v>
      </c>
    </row>
    <row r="1598" spans="1:2" x14ac:dyDescent="0.25">
      <c r="A1598" s="21">
        <v>45506</v>
      </c>
      <c r="B1598" s="22">
        <v>1597</v>
      </c>
    </row>
    <row r="1599" spans="1:2" x14ac:dyDescent="0.25">
      <c r="A1599" s="21">
        <v>45507</v>
      </c>
      <c r="B1599" s="22">
        <v>1598</v>
      </c>
    </row>
    <row r="1600" spans="1:2" x14ac:dyDescent="0.25">
      <c r="A1600" s="21">
        <v>45508</v>
      </c>
      <c r="B1600" s="22">
        <v>1599</v>
      </c>
    </row>
    <row r="1601" spans="1:2" x14ac:dyDescent="0.25">
      <c r="A1601" s="21">
        <v>45509</v>
      </c>
      <c r="B1601" s="22">
        <v>1600</v>
      </c>
    </row>
    <row r="1602" spans="1:2" x14ac:dyDescent="0.25">
      <c r="A1602" s="21">
        <v>45510</v>
      </c>
      <c r="B1602" s="22">
        <v>1601</v>
      </c>
    </row>
    <row r="1603" spans="1:2" x14ac:dyDescent="0.25">
      <c r="A1603" s="21">
        <v>45511</v>
      </c>
      <c r="B1603" s="22">
        <v>1602</v>
      </c>
    </row>
    <row r="1604" spans="1:2" x14ac:dyDescent="0.25">
      <c r="A1604" s="21">
        <v>45512</v>
      </c>
      <c r="B1604" s="22">
        <v>1603</v>
      </c>
    </row>
    <row r="1605" spans="1:2" x14ac:dyDescent="0.25">
      <c r="A1605" s="21">
        <v>45513</v>
      </c>
      <c r="B1605" s="22">
        <v>1604</v>
      </c>
    </row>
    <row r="1606" spans="1:2" x14ac:dyDescent="0.25">
      <c r="A1606" s="21">
        <v>45514</v>
      </c>
      <c r="B1606" s="22">
        <v>1605</v>
      </c>
    </row>
    <row r="1607" spans="1:2" x14ac:dyDescent="0.25">
      <c r="A1607" s="21">
        <v>45515</v>
      </c>
      <c r="B1607" s="22">
        <v>1606</v>
      </c>
    </row>
    <row r="1608" spans="1:2" x14ac:dyDescent="0.25">
      <c r="A1608" s="21">
        <v>45516</v>
      </c>
      <c r="B1608" s="22">
        <v>1607</v>
      </c>
    </row>
    <row r="1609" spans="1:2" x14ac:dyDescent="0.25">
      <c r="A1609" s="21">
        <v>45517</v>
      </c>
      <c r="B1609" s="22">
        <v>1608</v>
      </c>
    </row>
    <row r="1610" spans="1:2" x14ac:dyDescent="0.25">
      <c r="A1610" s="21">
        <v>45518</v>
      </c>
      <c r="B1610" s="22">
        <v>1609</v>
      </c>
    </row>
    <row r="1611" spans="1:2" x14ac:dyDescent="0.25">
      <c r="A1611" s="21">
        <v>45519</v>
      </c>
      <c r="B1611" s="22">
        <v>1610</v>
      </c>
    </row>
    <row r="1612" spans="1:2" x14ac:dyDescent="0.25">
      <c r="A1612" s="21">
        <v>45520</v>
      </c>
      <c r="B1612" s="22">
        <v>1611</v>
      </c>
    </row>
    <row r="1613" spans="1:2" x14ac:dyDescent="0.25">
      <c r="A1613" s="21">
        <v>45521</v>
      </c>
      <c r="B1613" s="22">
        <v>1612</v>
      </c>
    </row>
    <row r="1614" spans="1:2" x14ac:dyDescent="0.25">
      <c r="A1614" s="21">
        <v>45522</v>
      </c>
      <c r="B1614" s="22">
        <v>1613</v>
      </c>
    </row>
    <row r="1615" spans="1:2" x14ac:dyDescent="0.25">
      <c r="A1615" s="21">
        <v>45523</v>
      </c>
      <c r="B1615" s="22">
        <v>1614</v>
      </c>
    </row>
    <row r="1616" spans="1:2" x14ac:dyDescent="0.25">
      <c r="A1616" s="21">
        <v>45524</v>
      </c>
      <c r="B1616" s="22">
        <v>1615</v>
      </c>
    </row>
    <row r="1617" spans="1:2" x14ac:dyDescent="0.25">
      <c r="A1617" s="21">
        <v>45525</v>
      </c>
      <c r="B1617" s="22">
        <v>1616</v>
      </c>
    </row>
    <row r="1618" spans="1:2" x14ac:dyDescent="0.25">
      <c r="A1618" s="21">
        <v>45526</v>
      </c>
      <c r="B1618" s="22">
        <v>1617</v>
      </c>
    </row>
    <row r="1619" spans="1:2" x14ac:dyDescent="0.25">
      <c r="A1619" s="21">
        <v>45527</v>
      </c>
      <c r="B1619" s="22">
        <v>1618</v>
      </c>
    </row>
    <row r="1620" spans="1:2" x14ac:dyDescent="0.25">
      <c r="A1620" s="21">
        <v>45528</v>
      </c>
      <c r="B1620" s="22">
        <v>1619</v>
      </c>
    </row>
    <row r="1621" spans="1:2" x14ac:dyDescent="0.25">
      <c r="A1621" s="21">
        <v>45529</v>
      </c>
      <c r="B1621" s="22">
        <v>1620</v>
      </c>
    </row>
    <row r="1622" spans="1:2" x14ac:dyDescent="0.25">
      <c r="A1622" s="21">
        <v>45530</v>
      </c>
      <c r="B1622" s="22">
        <v>1621</v>
      </c>
    </row>
    <row r="1623" spans="1:2" x14ac:dyDescent="0.25">
      <c r="A1623" s="21">
        <v>45531</v>
      </c>
      <c r="B1623" s="22">
        <v>1622</v>
      </c>
    </row>
    <row r="1624" spans="1:2" x14ac:dyDescent="0.25">
      <c r="A1624" s="21">
        <v>45532</v>
      </c>
      <c r="B1624" s="22">
        <v>1623</v>
      </c>
    </row>
    <row r="1625" spans="1:2" x14ac:dyDescent="0.25">
      <c r="A1625" s="21">
        <v>45533</v>
      </c>
      <c r="B1625" s="22">
        <v>1624</v>
      </c>
    </row>
    <row r="1626" spans="1:2" x14ac:dyDescent="0.25">
      <c r="A1626" s="21">
        <v>45534</v>
      </c>
      <c r="B1626" s="22">
        <v>1625</v>
      </c>
    </row>
    <row r="1627" spans="1:2" x14ac:dyDescent="0.25">
      <c r="A1627" s="21">
        <v>45535</v>
      </c>
      <c r="B1627" s="22">
        <v>1626</v>
      </c>
    </row>
    <row r="1628" spans="1:2" x14ac:dyDescent="0.25">
      <c r="A1628" s="21">
        <v>45536</v>
      </c>
      <c r="B1628" s="22">
        <v>1627</v>
      </c>
    </row>
    <row r="1629" spans="1:2" x14ac:dyDescent="0.25">
      <c r="A1629" s="21">
        <v>45537</v>
      </c>
      <c r="B1629" s="22">
        <v>1628</v>
      </c>
    </row>
    <row r="1630" spans="1:2" x14ac:dyDescent="0.25">
      <c r="A1630" s="21">
        <v>45538</v>
      </c>
      <c r="B1630" s="22">
        <v>1629</v>
      </c>
    </row>
    <row r="1631" spans="1:2" x14ac:dyDescent="0.25">
      <c r="A1631" s="21">
        <v>45539</v>
      </c>
      <c r="B1631" s="22">
        <v>1630</v>
      </c>
    </row>
    <row r="1632" spans="1:2" x14ac:dyDescent="0.25">
      <c r="A1632" s="21">
        <v>45540</v>
      </c>
      <c r="B1632" s="22">
        <v>1631</v>
      </c>
    </row>
    <row r="1633" spans="1:2" x14ac:dyDescent="0.25">
      <c r="A1633" s="21">
        <v>45541</v>
      </c>
      <c r="B1633" s="22">
        <v>1632</v>
      </c>
    </row>
    <row r="1634" spans="1:2" x14ac:dyDescent="0.25">
      <c r="A1634" s="21">
        <v>45542</v>
      </c>
      <c r="B1634" s="22">
        <v>1633</v>
      </c>
    </row>
    <row r="1635" spans="1:2" x14ac:dyDescent="0.25">
      <c r="A1635" s="21">
        <v>45543</v>
      </c>
      <c r="B1635" s="22">
        <v>1634</v>
      </c>
    </row>
    <row r="1636" spans="1:2" x14ac:dyDescent="0.25">
      <c r="A1636" s="21">
        <v>45544</v>
      </c>
      <c r="B1636" s="22">
        <v>1635</v>
      </c>
    </row>
    <row r="1637" spans="1:2" x14ac:dyDescent="0.25">
      <c r="A1637" s="21">
        <v>45545</v>
      </c>
      <c r="B1637" s="22">
        <v>1636</v>
      </c>
    </row>
    <row r="1638" spans="1:2" x14ac:dyDescent="0.25">
      <c r="A1638" s="21">
        <v>45546</v>
      </c>
      <c r="B1638" s="22">
        <v>1637</v>
      </c>
    </row>
    <row r="1639" spans="1:2" x14ac:dyDescent="0.25">
      <c r="A1639" s="21">
        <v>45547</v>
      </c>
      <c r="B1639" s="22">
        <v>1638</v>
      </c>
    </row>
    <row r="1640" spans="1:2" x14ac:dyDescent="0.25">
      <c r="A1640" s="21">
        <v>45548</v>
      </c>
      <c r="B1640" s="22">
        <v>1639</v>
      </c>
    </row>
    <row r="1641" spans="1:2" x14ac:dyDescent="0.25">
      <c r="A1641" s="21">
        <v>45549</v>
      </c>
      <c r="B1641" s="22">
        <v>1640</v>
      </c>
    </row>
    <row r="1642" spans="1:2" x14ac:dyDescent="0.25">
      <c r="A1642" s="21">
        <v>45550</v>
      </c>
      <c r="B1642" s="22">
        <v>1641</v>
      </c>
    </row>
    <row r="1643" spans="1:2" x14ac:dyDescent="0.25">
      <c r="A1643" s="21">
        <v>45551</v>
      </c>
      <c r="B1643" s="22">
        <v>1642</v>
      </c>
    </row>
    <row r="1644" spans="1:2" x14ac:dyDescent="0.25">
      <c r="A1644" s="21">
        <v>45552</v>
      </c>
      <c r="B1644" s="22">
        <v>1643</v>
      </c>
    </row>
    <row r="1645" spans="1:2" x14ac:dyDescent="0.25">
      <c r="A1645" s="21">
        <v>45553</v>
      </c>
      <c r="B1645" s="22">
        <v>1644</v>
      </c>
    </row>
    <row r="1646" spans="1:2" x14ac:dyDescent="0.25">
      <c r="A1646" s="21">
        <v>45554</v>
      </c>
      <c r="B1646" s="22">
        <v>1645</v>
      </c>
    </row>
    <row r="1647" spans="1:2" x14ac:dyDescent="0.25">
      <c r="A1647" s="21">
        <v>45555</v>
      </c>
      <c r="B1647" s="22">
        <v>1646</v>
      </c>
    </row>
    <row r="1648" spans="1:2" x14ac:dyDescent="0.25">
      <c r="A1648" s="21">
        <v>45556</v>
      </c>
      <c r="B1648" s="22">
        <v>1647</v>
      </c>
    </row>
    <row r="1649" spans="1:2" x14ac:dyDescent="0.25">
      <c r="A1649" s="21">
        <v>45557</v>
      </c>
      <c r="B1649" s="22">
        <v>1648</v>
      </c>
    </row>
    <row r="1650" spans="1:2" x14ac:dyDescent="0.25">
      <c r="A1650" s="21">
        <v>45558</v>
      </c>
      <c r="B1650" s="22">
        <v>1649</v>
      </c>
    </row>
    <row r="1651" spans="1:2" x14ac:dyDescent="0.25">
      <c r="A1651" s="21">
        <v>45559</v>
      </c>
      <c r="B1651" s="22">
        <v>1650</v>
      </c>
    </row>
    <row r="1652" spans="1:2" x14ac:dyDescent="0.25">
      <c r="A1652" s="21">
        <v>45560</v>
      </c>
      <c r="B1652" s="22">
        <v>1651</v>
      </c>
    </row>
    <row r="1653" spans="1:2" x14ac:dyDescent="0.25">
      <c r="A1653" s="21">
        <v>45561</v>
      </c>
      <c r="B1653" s="22">
        <v>1652</v>
      </c>
    </row>
    <row r="1654" spans="1:2" x14ac:dyDescent="0.25">
      <c r="A1654" s="21">
        <v>45562</v>
      </c>
      <c r="B1654" s="22">
        <v>1653</v>
      </c>
    </row>
    <row r="1655" spans="1:2" x14ac:dyDescent="0.25">
      <c r="A1655" s="21">
        <v>45563</v>
      </c>
      <c r="B1655" s="22">
        <v>1654</v>
      </c>
    </row>
    <row r="1656" spans="1:2" x14ac:dyDescent="0.25">
      <c r="A1656" s="21">
        <v>45564</v>
      </c>
      <c r="B1656" s="22">
        <v>1655</v>
      </c>
    </row>
    <row r="1657" spans="1:2" x14ac:dyDescent="0.25">
      <c r="A1657" s="21">
        <v>45565</v>
      </c>
      <c r="B1657" s="22">
        <v>1656</v>
      </c>
    </row>
    <row r="1658" spans="1:2" x14ac:dyDescent="0.25">
      <c r="A1658" s="21">
        <v>45566</v>
      </c>
      <c r="B1658" s="22">
        <v>1657</v>
      </c>
    </row>
    <row r="1659" spans="1:2" x14ac:dyDescent="0.25">
      <c r="A1659" s="21">
        <v>45567</v>
      </c>
      <c r="B1659" s="22">
        <v>1658</v>
      </c>
    </row>
    <row r="1660" spans="1:2" x14ac:dyDescent="0.25">
      <c r="A1660" s="21">
        <v>45568</v>
      </c>
      <c r="B1660" s="22">
        <v>1659</v>
      </c>
    </row>
    <row r="1661" spans="1:2" x14ac:dyDescent="0.25">
      <c r="A1661" s="21">
        <v>45569</v>
      </c>
      <c r="B1661" s="22">
        <v>1660</v>
      </c>
    </row>
    <row r="1662" spans="1:2" x14ac:dyDescent="0.25">
      <c r="A1662" s="21">
        <v>45570</v>
      </c>
      <c r="B1662" s="22">
        <v>1661</v>
      </c>
    </row>
    <row r="1663" spans="1:2" x14ac:dyDescent="0.25">
      <c r="A1663" s="21">
        <v>45571</v>
      </c>
      <c r="B1663" s="22">
        <v>1662</v>
      </c>
    </row>
    <row r="1664" spans="1:2" x14ac:dyDescent="0.25">
      <c r="A1664" s="21">
        <v>45572</v>
      </c>
      <c r="B1664" s="22">
        <v>1663</v>
      </c>
    </row>
    <row r="1665" spans="1:2" x14ac:dyDescent="0.25">
      <c r="A1665" s="21">
        <v>45573</v>
      </c>
      <c r="B1665" s="22">
        <v>1664</v>
      </c>
    </row>
    <row r="1666" spans="1:2" x14ac:dyDescent="0.25">
      <c r="A1666" s="21">
        <v>45574</v>
      </c>
      <c r="B1666" s="22">
        <v>1665</v>
      </c>
    </row>
    <row r="1667" spans="1:2" x14ac:dyDescent="0.25">
      <c r="A1667" s="21">
        <v>45575</v>
      </c>
      <c r="B1667" s="22">
        <v>1666</v>
      </c>
    </row>
    <row r="1668" spans="1:2" x14ac:dyDescent="0.25">
      <c r="A1668" s="21">
        <v>45576</v>
      </c>
      <c r="B1668" s="22">
        <v>1667</v>
      </c>
    </row>
    <row r="1669" spans="1:2" x14ac:dyDescent="0.25">
      <c r="A1669" s="21">
        <v>45577</v>
      </c>
      <c r="B1669" s="22">
        <v>1668</v>
      </c>
    </row>
    <row r="1670" spans="1:2" x14ac:dyDescent="0.25">
      <c r="A1670" s="21">
        <v>45578</v>
      </c>
      <c r="B1670" s="22">
        <v>1669</v>
      </c>
    </row>
    <row r="1671" spans="1:2" x14ac:dyDescent="0.25">
      <c r="A1671" s="21">
        <v>45579</v>
      </c>
      <c r="B1671" s="22">
        <v>1670</v>
      </c>
    </row>
    <row r="1672" spans="1:2" x14ac:dyDescent="0.25">
      <c r="A1672" s="21">
        <v>45580</v>
      </c>
      <c r="B1672" s="22">
        <v>1671</v>
      </c>
    </row>
    <row r="1673" spans="1:2" x14ac:dyDescent="0.25">
      <c r="A1673" s="21">
        <v>45581</v>
      </c>
      <c r="B1673" s="22">
        <v>1672</v>
      </c>
    </row>
    <row r="1674" spans="1:2" x14ac:dyDescent="0.25">
      <c r="A1674" s="21">
        <v>45582</v>
      </c>
      <c r="B1674" s="22">
        <v>1673</v>
      </c>
    </row>
    <row r="1675" spans="1:2" x14ac:dyDescent="0.25">
      <c r="A1675" s="21">
        <v>45583</v>
      </c>
      <c r="B1675" s="22">
        <v>1674</v>
      </c>
    </row>
    <row r="1676" spans="1:2" x14ac:dyDescent="0.25">
      <c r="A1676" s="21">
        <v>45584</v>
      </c>
      <c r="B1676" s="22">
        <v>1675</v>
      </c>
    </row>
    <row r="1677" spans="1:2" x14ac:dyDescent="0.25">
      <c r="A1677" s="21">
        <v>45585</v>
      </c>
      <c r="B1677" s="22">
        <v>1676</v>
      </c>
    </row>
    <row r="1678" spans="1:2" x14ac:dyDescent="0.25">
      <c r="A1678" s="21">
        <v>45586</v>
      </c>
      <c r="B1678" s="22">
        <v>1677</v>
      </c>
    </row>
    <row r="1679" spans="1:2" x14ac:dyDescent="0.25">
      <c r="A1679" s="21">
        <v>45587</v>
      </c>
      <c r="B1679" s="22">
        <v>1678</v>
      </c>
    </row>
    <row r="1680" spans="1:2" x14ac:dyDescent="0.25">
      <c r="A1680" s="21">
        <v>45588</v>
      </c>
      <c r="B1680" s="22">
        <v>1679</v>
      </c>
    </row>
    <row r="1681" spans="1:2" x14ac:dyDescent="0.25">
      <c r="A1681" s="21">
        <v>45589</v>
      </c>
      <c r="B1681" s="22">
        <v>1680</v>
      </c>
    </row>
    <row r="1682" spans="1:2" x14ac:dyDescent="0.25">
      <c r="A1682" s="21">
        <v>45590</v>
      </c>
      <c r="B1682" s="22">
        <v>1681</v>
      </c>
    </row>
    <row r="1683" spans="1:2" x14ac:dyDescent="0.25">
      <c r="A1683" s="21">
        <v>45591</v>
      </c>
      <c r="B1683" s="22">
        <v>1682</v>
      </c>
    </row>
    <row r="1684" spans="1:2" x14ac:dyDescent="0.25">
      <c r="A1684" s="21">
        <v>45592</v>
      </c>
      <c r="B1684" s="22">
        <v>1683</v>
      </c>
    </row>
    <row r="1685" spans="1:2" x14ac:dyDescent="0.25">
      <c r="A1685" s="21">
        <v>45593</v>
      </c>
      <c r="B1685" s="22">
        <v>1684</v>
      </c>
    </row>
    <row r="1686" spans="1:2" x14ac:dyDescent="0.25">
      <c r="A1686" s="21">
        <v>45594</v>
      </c>
      <c r="B1686" s="22">
        <v>1685</v>
      </c>
    </row>
    <row r="1687" spans="1:2" x14ac:dyDescent="0.25">
      <c r="A1687" s="21">
        <v>45595</v>
      </c>
      <c r="B1687" s="22">
        <v>1686</v>
      </c>
    </row>
    <row r="1688" spans="1:2" x14ac:dyDescent="0.25">
      <c r="A1688" s="21">
        <v>45596</v>
      </c>
      <c r="B1688" s="22">
        <v>1687</v>
      </c>
    </row>
    <row r="1689" spans="1:2" x14ac:dyDescent="0.25">
      <c r="A1689" s="21">
        <v>45597</v>
      </c>
      <c r="B1689" s="22">
        <v>1688</v>
      </c>
    </row>
    <row r="1690" spans="1:2" x14ac:dyDescent="0.25">
      <c r="A1690" s="21">
        <v>45598</v>
      </c>
      <c r="B1690" s="22">
        <v>1689</v>
      </c>
    </row>
    <row r="1691" spans="1:2" x14ac:dyDescent="0.25">
      <c r="A1691" s="21">
        <v>45599</v>
      </c>
      <c r="B1691" s="22">
        <v>1690</v>
      </c>
    </row>
    <row r="1692" spans="1:2" x14ac:dyDescent="0.25">
      <c r="A1692" s="21">
        <v>45600</v>
      </c>
      <c r="B1692" s="22">
        <v>1691</v>
      </c>
    </row>
    <row r="1693" spans="1:2" x14ac:dyDescent="0.25">
      <c r="A1693" s="21">
        <v>45601</v>
      </c>
      <c r="B1693" s="22">
        <v>1692</v>
      </c>
    </row>
    <row r="1694" spans="1:2" x14ac:dyDescent="0.25">
      <c r="A1694" s="21">
        <v>45602</v>
      </c>
      <c r="B1694" s="22">
        <v>1693</v>
      </c>
    </row>
    <row r="1695" spans="1:2" x14ac:dyDescent="0.25">
      <c r="A1695" s="21">
        <v>45603</v>
      </c>
      <c r="B1695" s="22">
        <v>1694</v>
      </c>
    </row>
    <row r="1696" spans="1:2" x14ac:dyDescent="0.25">
      <c r="A1696" s="21">
        <v>45604</v>
      </c>
      <c r="B1696" s="22">
        <v>1695</v>
      </c>
    </row>
    <row r="1697" spans="1:2" x14ac:dyDescent="0.25">
      <c r="A1697" s="21">
        <v>45605</v>
      </c>
      <c r="B1697" s="22">
        <v>1696</v>
      </c>
    </row>
    <row r="1698" spans="1:2" x14ac:dyDescent="0.25">
      <c r="A1698" s="21">
        <v>45606</v>
      </c>
      <c r="B1698" s="22">
        <v>1697</v>
      </c>
    </row>
    <row r="1699" spans="1:2" x14ac:dyDescent="0.25">
      <c r="A1699" s="21">
        <v>45607</v>
      </c>
      <c r="B1699" s="22">
        <v>1698</v>
      </c>
    </row>
    <row r="1700" spans="1:2" x14ac:dyDescent="0.25">
      <c r="A1700" s="21">
        <v>45608</v>
      </c>
      <c r="B1700" s="22">
        <v>1699</v>
      </c>
    </row>
    <row r="1701" spans="1:2" x14ac:dyDescent="0.25">
      <c r="A1701" s="21">
        <v>45609</v>
      </c>
      <c r="B1701" s="22">
        <v>1700</v>
      </c>
    </row>
    <row r="1702" spans="1:2" x14ac:dyDescent="0.25">
      <c r="A1702" s="21">
        <v>45610</v>
      </c>
      <c r="B1702" s="22">
        <v>1701</v>
      </c>
    </row>
    <row r="1703" spans="1:2" x14ac:dyDescent="0.25">
      <c r="A1703" s="21">
        <v>45611</v>
      </c>
      <c r="B1703" s="22">
        <v>1702</v>
      </c>
    </row>
    <row r="1704" spans="1:2" x14ac:dyDescent="0.25">
      <c r="A1704" s="21">
        <v>45612</v>
      </c>
      <c r="B1704" s="22">
        <v>1703</v>
      </c>
    </row>
    <row r="1705" spans="1:2" x14ac:dyDescent="0.25">
      <c r="A1705" s="21">
        <v>45613</v>
      </c>
      <c r="B1705" s="22">
        <v>1704</v>
      </c>
    </row>
    <row r="1706" spans="1:2" x14ac:dyDescent="0.25">
      <c r="A1706" s="21">
        <v>45614</v>
      </c>
      <c r="B1706" s="22">
        <v>1705</v>
      </c>
    </row>
    <row r="1707" spans="1:2" x14ac:dyDescent="0.25">
      <c r="A1707" s="21">
        <v>45615</v>
      </c>
      <c r="B1707" s="22">
        <v>1706</v>
      </c>
    </row>
    <row r="1708" spans="1:2" x14ac:dyDescent="0.25">
      <c r="A1708" s="21">
        <v>45616</v>
      </c>
      <c r="B1708" s="22">
        <v>1707</v>
      </c>
    </row>
    <row r="1709" spans="1:2" x14ac:dyDescent="0.25">
      <c r="A1709" s="21">
        <v>45617</v>
      </c>
      <c r="B1709" s="22">
        <v>1708</v>
      </c>
    </row>
    <row r="1710" spans="1:2" x14ac:dyDescent="0.25">
      <c r="A1710" s="21">
        <v>45618</v>
      </c>
      <c r="B1710" s="22">
        <v>1709</v>
      </c>
    </row>
    <row r="1711" spans="1:2" x14ac:dyDescent="0.25">
      <c r="A1711" s="21">
        <v>45619</v>
      </c>
      <c r="B1711" s="22">
        <v>1710</v>
      </c>
    </row>
    <row r="1712" spans="1:2" x14ac:dyDescent="0.25">
      <c r="A1712" s="21">
        <v>45620</v>
      </c>
      <c r="B1712" s="22">
        <v>1711</v>
      </c>
    </row>
    <row r="1713" spans="1:2" x14ac:dyDescent="0.25">
      <c r="A1713" s="21">
        <v>45621</v>
      </c>
      <c r="B1713" s="22">
        <v>1712</v>
      </c>
    </row>
    <row r="1714" spans="1:2" x14ac:dyDescent="0.25">
      <c r="A1714" s="21">
        <v>45622</v>
      </c>
      <c r="B1714" s="22">
        <v>1713</v>
      </c>
    </row>
    <row r="1715" spans="1:2" x14ac:dyDescent="0.25">
      <c r="A1715" s="21">
        <v>45623</v>
      </c>
      <c r="B1715" s="22">
        <v>1714</v>
      </c>
    </row>
    <row r="1716" spans="1:2" x14ac:dyDescent="0.25">
      <c r="A1716" s="21">
        <v>45624</v>
      </c>
      <c r="B1716" s="22">
        <v>1715</v>
      </c>
    </row>
    <row r="1717" spans="1:2" x14ac:dyDescent="0.25">
      <c r="A1717" s="21">
        <v>45625</v>
      </c>
      <c r="B1717" s="22">
        <v>1716</v>
      </c>
    </row>
    <row r="1718" spans="1:2" x14ac:dyDescent="0.25">
      <c r="A1718" s="21">
        <v>45626</v>
      </c>
      <c r="B1718" s="22">
        <v>1717</v>
      </c>
    </row>
    <row r="1719" spans="1:2" x14ac:dyDescent="0.25">
      <c r="A1719" s="21">
        <v>45627</v>
      </c>
      <c r="B1719" s="22">
        <v>1718</v>
      </c>
    </row>
    <row r="1720" spans="1:2" x14ac:dyDescent="0.25">
      <c r="A1720" s="21">
        <v>45628</v>
      </c>
      <c r="B1720" s="22">
        <v>1719</v>
      </c>
    </row>
    <row r="1721" spans="1:2" x14ac:dyDescent="0.25">
      <c r="A1721" s="21">
        <v>45629</v>
      </c>
      <c r="B1721" s="22">
        <v>1720</v>
      </c>
    </row>
    <row r="1722" spans="1:2" x14ac:dyDescent="0.25">
      <c r="A1722" s="21">
        <v>45630</v>
      </c>
      <c r="B1722" s="22">
        <v>1721</v>
      </c>
    </row>
    <row r="1723" spans="1:2" x14ac:dyDescent="0.25">
      <c r="A1723" s="21">
        <v>45631</v>
      </c>
      <c r="B1723" s="22">
        <v>1722</v>
      </c>
    </row>
    <row r="1724" spans="1:2" x14ac:dyDescent="0.25">
      <c r="A1724" s="21">
        <v>45632</v>
      </c>
      <c r="B1724" s="22">
        <v>1723</v>
      </c>
    </row>
    <row r="1725" spans="1:2" x14ac:dyDescent="0.25">
      <c r="A1725" s="21">
        <v>45633</v>
      </c>
      <c r="B1725" s="22">
        <v>1724</v>
      </c>
    </row>
    <row r="1726" spans="1:2" x14ac:dyDescent="0.25">
      <c r="A1726" s="21">
        <v>45634</v>
      </c>
      <c r="B1726" s="22">
        <v>1725</v>
      </c>
    </row>
    <row r="1727" spans="1:2" x14ac:dyDescent="0.25">
      <c r="A1727" s="21">
        <v>45635</v>
      </c>
      <c r="B1727" s="22">
        <v>1726</v>
      </c>
    </row>
    <row r="1728" spans="1:2" x14ac:dyDescent="0.25">
      <c r="A1728" s="21">
        <v>45636</v>
      </c>
      <c r="B1728" s="22">
        <v>1727</v>
      </c>
    </row>
    <row r="1729" spans="1:2" x14ac:dyDescent="0.25">
      <c r="A1729" s="21">
        <v>45637</v>
      </c>
      <c r="B1729" s="22">
        <v>1728</v>
      </c>
    </row>
    <row r="1730" spans="1:2" x14ac:dyDescent="0.25">
      <c r="A1730" s="21">
        <v>45638</v>
      </c>
      <c r="B1730" s="22">
        <v>1729</v>
      </c>
    </row>
    <row r="1731" spans="1:2" x14ac:dyDescent="0.25">
      <c r="A1731" s="21">
        <v>45639</v>
      </c>
      <c r="B1731" s="22">
        <v>1730</v>
      </c>
    </row>
    <row r="1732" spans="1:2" x14ac:dyDescent="0.25">
      <c r="A1732" s="21">
        <v>45640</v>
      </c>
      <c r="B1732" s="22">
        <v>1731</v>
      </c>
    </row>
    <row r="1733" spans="1:2" x14ac:dyDescent="0.25">
      <c r="A1733" s="21">
        <v>45641</v>
      </c>
      <c r="B1733" s="22">
        <v>1732</v>
      </c>
    </row>
    <row r="1734" spans="1:2" x14ac:dyDescent="0.25">
      <c r="A1734" s="21">
        <v>45642</v>
      </c>
      <c r="B1734" s="22">
        <v>1733</v>
      </c>
    </row>
    <row r="1735" spans="1:2" x14ac:dyDescent="0.25">
      <c r="A1735" s="21">
        <v>45643</v>
      </c>
      <c r="B1735" s="22">
        <v>1734</v>
      </c>
    </row>
    <row r="1736" spans="1:2" x14ac:dyDescent="0.25">
      <c r="A1736" s="21">
        <v>45644</v>
      </c>
      <c r="B1736" s="22">
        <v>1735</v>
      </c>
    </row>
    <row r="1737" spans="1:2" x14ac:dyDescent="0.25">
      <c r="A1737" s="21">
        <v>45645</v>
      </c>
      <c r="B1737" s="22">
        <v>1736</v>
      </c>
    </row>
    <row r="1738" spans="1:2" x14ac:dyDescent="0.25">
      <c r="A1738" s="21">
        <v>45646</v>
      </c>
      <c r="B1738" s="22">
        <v>1737</v>
      </c>
    </row>
    <row r="1739" spans="1:2" x14ac:dyDescent="0.25">
      <c r="A1739" s="21">
        <v>45647</v>
      </c>
      <c r="B1739" s="22">
        <v>1738</v>
      </c>
    </row>
    <row r="1740" spans="1:2" x14ac:dyDescent="0.25">
      <c r="A1740" s="21">
        <v>45648</v>
      </c>
      <c r="B1740" s="22">
        <v>1739</v>
      </c>
    </row>
    <row r="1741" spans="1:2" x14ac:dyDescent="0.25">
      <c r="A1741" s="21">
        <v>45649</v>
      </c>
      <c r="B1741" s="22">
        <v>1740</v>
      </c>
    </row>
    <row r="1742" spans="1:2" x14ac:dyDescent="0.25">
      <c r="A1742" s="21">
        <v>45650</v>
      </c>
      <c r="B1742" s="22">
        <v>1741</v>
      </c>
    </row>
    <row r="1743" spans="1:2" x14ac:dyDescent="0.25">
      <c r="A1743" s="21">
        <v>45651</v>
      </c>
      <c r="B1743" s="22">
        <v>1742</v>
      </c>
    </row>
    <row r="1744" spans="1:2" x14ac:dyDescent="0.25">
      <c r="A1744" s="21">
        <v>45652</v>
      </c>
      <c r="B1744" s="22">
        <v>1743</v>
      </c>
    </row>
    <row r="1745" spans="1:2" x14ac:dyDescent="0.25">
      <c r="A1745" s="21">
        <v>45653</v>
      </c>
      <c r="B1745" s="22">
        <v>1744</v>
      </c>
    </row>
    <row r="1746" spans="1:2" x14ac:dyDescent="0.25">
      <c r="A1746" s="21">
        <v>45654</v>
      </c>
      <c r="B1746" s="22">
        <v>1745</v>
      </c>
    </row>
    <row r="1747" spans="1:2" x14ac:dyDescent="0.25">
      <c r="A1747" s="21">
        <v>45655</v>
      </c>
      <c r="B1747" s="22">
        <v>1746</v>
      </c>
    </row>
    <row r="1748" spans="1:2" x14ac:dyDescent="0.25">
      <c r="A1748" s="21">
        <v>45656</v>
      </c>
      <c r="B1748" s="22">
        <v>1747</v>
      </c>
    </row>
    <row r="1749" spans="1:2" x14ac:dyDescent="0.25">
      <c r="A1749" s="21">
        <v>45657</v>
      </c>
      <c r="B1749" s="22">
        <v>1748</v>
      </c>
    </row>
    <row r="1750" spans="1:2" x14ac:dyDescent="0.25">
      <c r="A1750" s="21">
        <v>45658</v>
      </c>
      <c r="B1750" s="22">
        <v>1749</v>
      </c>
    </row>
    <row r="1751" spans="1:2" x14ac:dyDescent="0.25">
      <c r="A1751" s="21">
        <v>45659</v>
      </c>
      <c r="B1751" s="22">
        <v>1750</v>
      </c>
    </row>
    <row r="1752" spans="1:2" x14ac:dyDescent="0.25">
      <c r="A1752" s="21">
        <v>45660</v>
      </c>
      <c r="B1752" s="22">
        <v>1751</v>
      </c>
    </row>
    <row r="1753" spans="1:2" x14ac:dyDescent="0.25">
      <c r="A1753" s="21">
        <v>45661</v>
      </c>
      <c r="B1753" s="22">
        <v>1752</v>
      </c>
    </row>
    <row r="1754" spans="1:2" x14ac:dyDescent="0.25">
      <c r="A1754" s="21">
        <v>45662</v>
      </c>
      <c r="B1754" s="22">
        <v>1753</v>
      </c>
    </row>
    <row r="1755" spans="1:2" x14ac:dyDescent="0.25">
      <c r="A1755" s="21">
        <v>45663</v>
      </c>
      <c r="B1755" s="22">
        <v>1754</v>
      </c>
    </row>
    <row r="1756" spans="1:2" x14ac:dyDescent="0.25">
      <c r="A1756" s="21">
        <v>45664</v>
      </c>
      <c r="B1756" s="22">
        <v>1755</v>
      </c>
    </row>
    <row r="1757" spans="1:2" x14ac:dyDescent="0.25">
      <c r="A1757" s="21">
        <v>45665</v>
      </c>
      <c r="B1757" s="22">
        <v>1756</v>
      </c>
    </row>
    <row r="1758" spans="1:2" x14ac:dyDescent="0.25">
      <c r="A1758" s="21">
        <v>45666</v>
      </c>
      <c r="B1758" s="22">
        <v>1757</v>
      </c>
    </row>
    <row r="1759" spans="1:2" x14ac:dyDescent="0.25">
      <c r="A1759" s="21">
        <v>45667</v>
      </c>
      <c r="B1759" s="22">
        <v>1758</v>
      </c>
    </row>
    <row r="1760" spans="1:2" x14ac:dyDescent="0.25">
      <c r="A1760" s="21">
        <v>45668</v>
      </c>
      <c r="B1760" s="22">
        <v>1759</v>
      </c>
    </row>
    <row r="1761" spans="1:2" x14ac:dyDescent="0.25">
      <c r="A1761" s="21">
        <v>45669</v>
      </c>
      <c r="B1761" s="22">
        <v>1760</v>
      </c>
    </row>
    <row r="1762" spans="1:2" x14ac:dyDescent="0.25">
      <c r="A1762" s="21">
        <v>45670</v>
      </c>
      <c r="B1762" s="22">
        <v>1761</v>
      </c>
    </row>
    <row r="1763" spans="1:2" x14ac:dyDescent="0.25">
      <c r="A1763" s="21">
        <v>45671</v>
      </c>
      <c r="B1763" s="22">
        <v>1762</v>
      </c>
    </row>
    <row r="1764" spans="1:2" x14ac:dyDescent="0.25">
      <c r="A1764" s="21">
        <v>45672</v>
      </c>
      <c r="B1764" s="22">
        <v>1763</v>
      </c>
    </row>
    <row r="1765" spans="1:2" x14ac:dyDescent="0.25">
      <c r="A1765" s="21">
        <v>45673</v>
      </c>
      <c r="B1765" s="22">
        <v>1764</v>
      </c>
    </row>
    <row r="1766" spans="1:2" x14ac:dyDescent="0.25">
      <c r="A1766" s="21">
        <v>45674</v>
      </c>
      <c r="B1766" s="22">
        <v>1765</v>
      </c>
    </row>
    <row r="1767" spans="1:2" x14ac:dyDescent="0.25">
      <c r="A1767" s="21">
        <v>45675</v>
      </c>
      <c r="B1767" s="22">
        <v>1766</v>
      </c>
    </row>
    <row r="1768" spans="1:2" x14ac:dyDescent="0.25">
      <c r="A1768" s="21">
        <v>45676</v>
      </c>
      <c r="B1768" s="22">
        <v>1767</v>
      </c>
    </row>
    <row r="1769" spans="1:2" x14ac:dyDescent="0.25">
      <c r="A1769" s="21">
        <v>45677</v>
      </c>
      <c r="B1769" s="22">
        <v>1768</v>
      </c>
    </row>
    <row r="1770" spans="1:2" x14ac:dyDescent="0.25">
      <c r="A1770" s="21">
        <v>45678</v>
      </c>
      <c r="B1770" s="22">
        <v>1769</v>
      </c>
    </row>
    <row r="1771" spans="1:2" x14ac:dyDescent="0.25">
      <c r="A1771" s="21">
        <v>45679</v>
      </c>
      <c r="B1771" s="22">
        <v>1770</v>
      </c>
    </row>
    <row r="1772" spans="1:2" x14ac:dyDescent="0.25">
      <c r="A1772" s="21">
        <v>45680</v>
      </c>
      <c r="B1772" s="22">
        <v>1771</v>
      </c>
    </row>
    <row r="1773" spans="1:2" x14ac:dyDescent="0.25">
      <c r="A1773" s="21">
        <v>45681</v>
      </c>
      <c r="B1773" s="22">
        <v>1772</v>
      </c>
    </row>
    <row r="1774" spans="1:2" x14ac:dyDescent="0.25">
      <c r="A1774" s="21">
        <v>45682</v>
      </c>
      <c r="B1774" s="22">
        <v>1773</v>
      </c>
    </row>
    <row r="1775" spans="1:2" x14ac:dyDescent="0.25">
      <c r="A1775" s="21">
        <v>45683</v>
      </c>
      <c r="B1775" s="22">
        <v>1774</v>
      </c>
    </row>
    <row r="1776" spans="1:2" x14ac:dyDescent="0.25">
      <c r="A1776" s="21">
        <v>45684</v>
      </c>
      <c r="B1776" s="22">
        <v>1775</v>
      </c>
    </row>
    <row r="1777" spans="1:2" x14ac:dyDescent="0.25">
      <c r="A1777" s="21">
        <v>45685</v>
      </c>
      <c r="B1777" s="22">
        <v>1776</v>
      </c>
    </row>
    <row r="1778" spans="1:2" x14ac:dyDescent="0.25">
      <c r="A1778" s="21">
        <v>45686</v>
      </c>
      <c r="B1778" s="22">
        <v>1777</v>
      </c>
    </row>
    <row r="1779" spans="1:2" x14ac:dyDescent="0.25">
      <c r="A1779" s="21">
        <v>45687</v>
      </c>
      <c r="B1779" s="22">
        <v>1778</v>
      </c>
    </row>
    <row r="1780" spans="1:2" x14ac:dyDescent="0.25">
      <c r="A1780" s="21">
        <v>45688</v>
      </c>
      <c r="B1780" s="22">
        <v>1779</v>
      </c>
    </row>
    <row r="1781" spans="1:2" x14ac:dyDescent="0.25">
      <c r="A1781" s="21">
        <v>45689</v>
      </c>
      <c r="B1781" s="22">
        <v>1780</v>
      </c>
    </row>
    <row r="1782" spans="1:2" x14ac:dyDescent="0.25">
      <c r="A1782" s="21">
        <v>45690</v>
      </c>
      <c r="B1782" s="22">
        <v>1781</v>
      </c>
    </row>
    <row r="1783" spans="1:2" x14ac:dyDescent="0.25">
      <c r="A1783" s="21">
        <v>45691</v>
      </c>
      <c r="B1783" s="22">
        <v>1782</v>
      </c>
    </row>
    <row r="1784" spans="1:2" x14ac:dyDescent="0.25">
      <c r="A1784" s="21">
        <v>45692</v>
      </c>
      <c r="B1784" s="22">
        <v>1783</v>
      </c>
    </row>
    <row r="1785" spans="1:2" x14ac:dyDescent="0.25">
      <c r="A1785" s="21">
        <v>45693</v>
      </c>
      <c r="B1785" s="22">
        <v>1784</v>
      </c>
    </row>
    <row r="1786" spans="1:2" x14ac:dyDescent="0.25">
      <c r="A1786" s="21">
        <v>45694</v>
      </c>
      <c r="B1786" s="22">
        <v>1785</v>
      </c>
    </row>
    <row r="1787" spans="1:2" x14ac:dyDescent="0.25">
      <c r="A1787" s="21">
        <v>45695</v>
      </c>
      <c r="B1787" s="22">
        <v>1786</v>
      </c>
    </row>
    <row r="1788" spans="1:2" x14ac:dyDescent="0.25">
      <c r="A1788" s="21">
        <v>45696</v>
      </c>
      <c r="B1788" s="22">
        <v>1787</v>
      </c>
    </row>
    <row r="1789" spans="1:2" x14ac:dyDescent="0.25">
      <c r="A1789" s="21">
        <v>45697</v>
      </c>
      <c r="B1789" s="22">
        <v>1788</v>
      </c>
    </row>
    <row r="1790" spans="1:2" x14ac:dyDescent="0.25">
      <c r="A1790" s="21">
        <v>45698</v>
      </c>
      <c r="B1790" s="22">
        <v>1789</v>
      </c>
    </row>
    <row r="1791" spans="1:2" x14ac:dyDescent="0.25">
      <c r="A1791" s="21">
        <v>45699</v>
      </c>
      <c r="B1791" s="22">
        <v>1790</v>
      </c>
    </row>
    <row r="1792" spans="1:2" x14ac:dyDescent="0.25">
      <c r="A1792" s="21">
        <v>45700</v>
      </c>
      <c r="B1792" s="22">
        <v>1791</v>
      </c>
    </row>
    <row r="1793" spans="1:2" x14ac:dyDescent="0.25">
      <c r="A1793" s="21">
        <v>45701</v>
      </c>
      <c r="B1793" s="22">
        <v>1792</v>
      </c>
    </row>
    <row r="1794" spans="1:2" x14ac:dyDescent="0.25">
      <c r="A1794" s="21">
        <v>45702</v>
      </c>
      <c r="B1794" s="22">
        <v>1793</v>
      </c>
    </row>
    <row r="1795" spans="1:2" x14ac:dyDescent="0.25">
      <c r="A1795" s="21">
        <v>45703</v>
      </c>
      <c r="B1795" s="22">
        <v>1794</v>
      </c>
    </row>
    <row r="1796" spans="1:2" x14ac:dyDescent="0.25">
      <c r="A1796" s="21">
        <v>45704</v>
      </c>
      <c r="B1796" s="22">
        <v>1795</v>
      </c>
    </row>
    <row r="1797" spans="1:2" x14ac:dyDescent="0.25">
      <c r="A1797" s="21">
        <v>45705</v>
      </c>
      <c r="B1797" s="22">
        <v>1796</v>
      </c>
    </row>
    <row r="1798" spans="1:2" x14ac:dyDescent="0.25">
      <c r="A1798" s="21">
        <v>45706</v>
      </c>
      <c r="B1798" s="22">
        <v>1797</v>
      </c>
    </row>
    <row r="1799" spans="1:2" x14ac:dyDescent="0.25">
      <c r="A1799" s="21">
        <v>45707</v>
      </c>
      <c r="B1799" s="22">
        <v>1798</v>
      </c>
    </row>
    <row r="1800" spans="1:2" x14ac:dyDescent="0.25">
      <c r="A1800" s="21">
        <v>45708</v>
      </c>
      <c r="B1800" s="22">
        <v>1799</v>
      </c>
    </row>
    <row r="1801" spans="1:2" x14ac:dyDescent="0.25">
      <c r="A1801" s="21">
        <v>45709</v>
      </c>
      <c r="B1801" s="22">
        <v>1800</v>
      </c>
    </row>
    <row r="1802" spans="1:2" x14ac:dyDescent="0.25">
      <c r="A1802" s="21">
        <v>45710</v>
      </c>
      <c r="B1802" s="22">
        <v>1801</v>
      </c>
    </row>
    <row r="1803" spans="1:2" x14ac:dyDescent="0.25">
      <c r="A1803" s="21">
        <v>45711</v>
      </c>
      <c r="B1803" s="22">
        <v>1802</v>
      </c>
    </row>
    <row r="1804" spans="1:2" x14ac:dyDescent="0.25">
      <c r="A1804" s="21">
        <v>45712</v>
      </c>
      <c r="B1804" s="22">
        <v>1803</v>
      </c>
    </row>
    <row r="1805" spans="1:2" x14ac:dyDescent="0.25">
      <c r="A1805" s="21">
        <v>45713</v>
      </c>
      <c r="B1805" s="22">
        <v>1804</v>
      </c>
    </row>
    <row r="1806" spans="1:2" x14ac:dyDescent="0.25">
      <c r="A1806" s="21">
        <v>45714</v>
      </c>
      <c r="B1806" s="22">
        <v>1805</v>
      </c>
    </row>
    <row r="1807" spans="1:2" x14ac:dyDescent="0.25">
      <c r="A1807" s="21">
        <v>45715</v>
      </c>
      <c r="B1807" s="22">
        <v>1806</v>
      </c>
    </row>
    <row r="1808" spans="1:2" x14ac:dyDescent="0.25">
      <c r="A1808" s="21">
        <v>45716</v>
      </c>
      <c r="B1808" s="22">
        <v>1807</v>
      </c>
    </row>
    <row r="1809" spans="1:2" x14ac:dyDescent="0.25">
      <c r="A1809" s="21">
        <v>45717</v>
      </c>
      <c r="B1809" s="22">
        <v>1808</v>
      </c>
    </row>
    <row r="1810" spans="1:2" x14ac:dyDescent="0.25">
      <c r="A1810" s="21">
        <v>45718</v>
      </c>
      <c r="B1810" s="22">
        <v>1809</v>
      </c>
    </row>
    <row r="1811" spans="1:2" x14ac:dyDescent="0.25">
      <c r="A1811" s="21">
        <v>45719</v>
      </c>
      <c r="B1811" s="22">
        <v>1810</v>
      </c>
    </row>
    <row r="1812" spans="1:2" x14ac:dyDescent="0.25">
      <c r="A1812" s="21">
        <v>45720</v>
      </c>
      <c r="B1812" s="22">
        <v>1811</v>
      </c>
    </row>
    <row r="1813" spans="1:2" x14ac:dyDescent="0.25">
      <c r="A1813" s="21">
        <v>45721</v>
      </c>
      <c r="B1813" s="22">
        <v>1812</v>
      </c>
    </row>
    <row r="1814" spans="1:2" x14ac:dyDescent="0.25">
      <c r="A1814" s="21">
        <v>45722</v>
      </c>
      <c r="B1814" s="22">
        <v>1813</v>
      </c>
    </row>
    <row r="1815" spans="1:2" x14ac:dyDescent="0.25">
      <c r="A1815" s="21">
        <v>45723</v>
      </c>
      <c r="B1815" s="22">
        <v>1814</v>
      </c>
    </row>
    <row r="1816" spans="1:2" x14ac:dyDescent="0.25">
      <c r="A1816" s="21">
        <v>45724</v>
      </c>
      <c r="B1816" s="22">
        <v>1815</v>
      </c>
    </row>
    <row r="1817" spans="1:2" x14ac:dyDescent="0.25">
      <c r="A1817" s="21">
        <v>45725</v>
      </c>
      <c r="B1817" s="22">
        <v>1816</v>
      </c>
    </row>
    <row r="1818" spans="1:2" x14ac:dyDescent="0.25">
      <c r="A1818" s="21">
        <v>45726</v>
      </c>
      <c r="B1818" s="22">
        <v>1817</v>
      </c>
    </row>
    <row r="1819" spans="1:2" x14ac:dyDescent="0.25">
      <c r="A1819" s="21">
        <v>45727</v>
      </c>
      <c r="B1819" s="22">
        <v>1818</v>
      </c>
    </row>
    <row r="1820" spans="1:2" x14ac:dyDescent="0.25">
      <c r="A1820" s="21">
        <v>45728</v>
      </c>
      <c r="B1820" s="22">
        <v>1819</v>
      </c>
    </row>
    <row r="1821" spans="1:2" x14ac:dyDescent="0.25">
      <c r="A1821" s="21">
        <v>45729</v>
      </c>
      <c r="B1821" s="22">
        <v>1820</v>
      </c>
    </row>
    <row r="1822" spans="1:2" x14ac:dyDescent="0.25">
      <c r="A1822" s="21">
        <v>45730</v>
      </c>
      <c r="B1822" s="22">
        <v>1821</v>
      </c>
    </row>
    <row r="1823" spans="1:2" x14ac:dyDescent="0.25">
      <c r="A1823" s="21">
        <v>45731</v>
      </c>
      <c r="B1823" s="22">
        <v>1822</v>
      </c>
    </row>
    <row r="1824" spans="1:2" x14ac:dyDescent="0.25">
      <c r="A1824" s="21">
        <v>45732</v>
      </c>
      <c r="B1824" s="22">
        <v>1823</v>
      </c>
    </row>
    <row r="1825" spans="1:2" x14ac:dyDescent="0.25">
      <c r="A1825" s="21">
        <v>45733</v>
      </c>
      <c r="B1825" s="22">
        <v>1824</v>
      </c>
    </row>
    <row r="1826" spans="1:2" x14ac:dyDescent="0.25">
      <c r="A1826" s="21">
        <v>45734</v>
      </c>
      <c r="B1826" s="22">
        <v>1825</v>
      </c>
    </row>
    <row r="1827" spans="1:2" x14ac:dyDescent="0.25">
      <c r="A1827" s="21">
        <v>45735</v>
      </c>
      <c r="B1827" s="22">
        <v>1826</v>
      </c>
    </row>
    <row r="1828" spans="1:2" x14ac:dyDescent="0.25">
      <c r="A1828" s="21">
        <v>45736</v>
      </c>
      <c r="B1828" s="22">
        <v>1827</v>
      </c>
    </row>
  </sheetData>
  <sheetProtection algorithmName="SHA-512" hashValue="EzkoHGPvcKclV/FUcaPNitfAoqvN67GNF25hjHf4tySwqkD5H5SOBwb/WHjbaieMZRCPIGDUqphOTmrlelVV1w==" saltValue="yA58wKDfwTnqtbeMlATADQ==" spinCount="100000" sheet="1" objects="1" scenarios="1" selectLockedCells="1" selectUnlockedCell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6B8ED-AE0D-4163-ADFE-BECAAF639265}">
  <sheetPr>
    <tabColor theme="5" tint="0.39997558519241921"/>
  </sheetPr>
  <dimension ref="A1:F44"/>
  <sheetViews>
    <sheetView workbookViewId="0">
      <selection activeCell="C32" sqref="C32"/>
    </sheetView>
  </sheetViews>
  <sheetFormatPr defaultColWidth="0" defaultRowHeight="15" zeroHeight="1" x14ac:dyDescent="0.25"/>
  <cols>
    <col min="1" max="1" width="6.85546875" style="75" bestFit="1" customWidth="1"/>
    <col min="2" max="2" width="36" style="75" bestFit="1" customWidth="1"/>
    <col min="3" max="3" width="28.42578125" style="75" bestFit="1" customWidth="1"/>
    <col min="4" max="4" width="12.5703125" style="75" bestFit="1" customWidth="1"/>
    <col min="5" max="5" width="42.5703125" style="75" bestFit="1" customWidth="1"/>
    <col min="6" max="6" width="5.28515625" style="206" hidden="1" customWidth="1"/>
    <col min="7" max="16384" width="27.140625" style="206" hidden="1"/>
  </cols>
  <sheetData>
    <row r="1" spans="1:5" x14ac:dyDescent="0.25">
      <c r="A1" s="76" t="s">
        <v>77</v>
      </c>
      <c r="B1" s="76" t="s">
        <v>165</v>
      </c>
      <c r="C1" s="76" t="s">
        <v>75</v>
      </c>
      <c r="D1" s="76" t="s">
        <v>76</v>
      </c>
      <c r="E1" s="76" t="s">
        <v>140</v>
      </c>
    </row>
    <row r="2" spans="1:5" x14ac:dyDescent="0.25">
      <c r="A2" s="20" t="s">
        <v>80</v>
      </c>
      <c r="B2" s="20" t="s">
        <v>139</v>
      </c>
      <c r="C2" s="20" t="s">
        <v>78</v>
      </c>
      <c r="D2" s="20" t="s">
        <v>79</v>
      </c>
      <c r="E2" s="20" t="s">
        <v>81</v>
      </c>
    </row>
    <row r="3" spans="1:5" x14ac:dyDescent="0.25">
      <c r="A3" s="20" t="s">
        <v>82</v>
      </c>
      <c r="B3" s="20" t="s">
        <v>141</v>
      </c>
      <c r="C3" s="20" t="s">
        <v>78</v>
      </c>
      <c r="D3" s="20" t="s">
        <v>79</v>
      </c>
      <c r="E3" s="20" t="s">
        <v>83</v>
      </c>
    </row>
    <row r="4" spans="1:5" x14ac:dyDescent="0.25">
      <c r="A4" s="20" t="s">
        <v>84</v>
      </c>
      <c r="B4" s="20" t="s">
        <v>142</v>
      </c>
      <c r="C4" s="20" t="s">
        <v>78</v>
      </c>
      <c r="D4" s="20" t="s">
        <v>79</v>
      </c>
      <c r="E4" s="20" t="s">
        <v>85</v>
      </c>
    </row>
    <row r="5" spans="1:5" x14ac:dyDescent="0.25">
      <c r="A5" s="20" t="s">
        <v>86</v>
      </c>
      <c r="B5" s="20" t="s">
        <v>143</v>
      </c>
      <c r="C5" s="20" t="s">
        <v>78</v>
      </c>
      <c r="D5" s="20" t="s">
        <v>79</v>
      </c>
      <c r="E5" s="20" t="s">
        <v>87</v>
      </c>
    </row>
    <row r="6" spans="1:5" x14ac:dyDescent="0.25">
      <c r="A6" s="20" t="s">
        <v>88</v>
      </c>
      <c r="B6" s="20" t="s">
        <v>144</v>
      </c>
      <c r="C6" s="20" t="s">
        <v>78</v>
      </c>
      <c r="D6" s="20" t="s">
        <v>79</v>
      </c>
      <c r="E6" s="20" t="s">
        <v>89</v>
      </c>
    </row>
    <row r="7" spans="1:5" x14ac:dyDescent="0.25">
      <c r="A7" s="20" t="s">
        <v>90</v>
      </c>
      <c r="B7" s="20" t="s">
        <v>145</v>
      </c>
      <c r="C7" s="20" t="s">
        <v>78</v>
      </c>
      <c r="D7" s="20" t="s">
        <v>79</v>
      </c>
      <c r="E7" s="20" t="s">
        <v>91</v>
      </c>
    </row>
    <row r="8" spans="1:5" x14ac:dyDescent="0.25">
      <c r="A8" s="20" t="s">
        <v>94</v>
      </c>
      <c r="B8" s="20" t="s">
        <v>146</v>
      </c>
      <c r="C8" s="20" t="s">
        <v>92</v>
      </c>
      <c r="D8" s="20" t="s">
        <v>93</v>
      </c>
      <c r="E8" s="20" t="s">
        <v>95</v>
      </c>
    </row>
    <row r="9" spans="1:5" x14ac:dyDescent="0.25">
      <c r="A9" s="20" t="s">
        <v>96</v>
      </c>
      <c r="B9" s="20" t="s">
        <v>147</v>
      </c>
      <c r="C9" s="20" t="s">
        <v>92</v>
      </c>
      <c r="D9" s="20" t="s">
        <v>93</v>
      </c>
      <c r="E9" s="20" t="s">
        <v>97</v>
      </c>
    </row>
    <row r="10" spans="1:5" x14ac:dyDescent="0.25">
      <c r="A10" s="20" t="s">
        <v>98</v>
      </c>
      <c r="B10" s="20" t="s">
        <v>148</v>
      </c>
      <c r="C10" s="20" t="s">
        <v>92</v>
      </c>
      <c r="D10" s="20" t="s">
        <v>93</v>
      </c>
      <c r="E10" s="20" t="s">
        <v>99</v>
      </c>
    </row>
    <row r="11" spans="1:5" x14ac:dyDescent="0.25">
      <c r="A11" s="20" t="s">
        <v>100</v>
      </c>
      <c r="B11" s="20" t="s">
        <v>149</v>
      </c>
      <c r="C11" s="20" t="s">
        <v>92</v>
      </c>
      <c r="D11" s="20" t="s">
        <v>93</v>
      </c>
      <c r="E11" s="20" t="s">
        <v>101</v>
      </c>
    </row>
    <row r="12" spans="1:5" x14ac:dyDescent="0.25">
      <c r="A12" s="20" t="s">
        <v>103</v>
      </c>
      <c r="B12" s="20" t="s">
        <v>150</v>
      </c>
      <c r="C12" s="20" t="s">
        <v>102</v>
      </c>
      <c r="D12" s="20" t="s">
        <v>93</v>
      </c>
      <c r="E12" s="20" t="s">
        <v>104</v>
      </c>
    </row>
    <row r="13" spans="1:5" x14ac:dyDescent="0.25">
      <c r="A13" s="20" t="s">
        <v>105</v>
      </c>
      <c r="B13" s="20" t="s">
        <v>151</v>
      </c>
      <c r="C13" s="20" t="s">
        <v>102</v>
      </c>
      <c r="D13" s="20" t="s">
        <v>93</v>
      </c>
      <c r="E13" s="20" t="s">
        <v>106</v>
      </c>
    </row>
    <row r="14" spans="1:5" x14ac:dyDescent="0.25">
      <c r="A14" s="20" t="s">
        <v>107</v>
      </c>
      <c r="B14" s="20" t="s">
        <v>152</v>
      </c>
      <c r="C14" s="20" t="s">
        <v>102</v>
      </c>
      <c r="D14" s="20" t="s">
        <v>93</v>
      </c>
      <c r="E14" s="20" t="s">
        <v>108</v>
      </c>
    </row>
    <row r="15" spans="1:5" x14ac:dyDescent="0.25">
      <c r="A15" s="20" t="s">
        <v>109</v>
      </c>
      <c r="B15" s="20" t="s">
        <v>153</v>
      </c>
      <c r="C15" s="20" t="s">
        <v>102</v>
      </c>
      <c r="D15" s="20" t="s">
        <v>93</v>
      </c>
      <c r="E15" s="20" t="s">
        <v>110</v>
      </c>
    </row>
    <row r="16" spans="1:5" x14ac:dyDescent="0.25">
      <c r="A16" s="20" t="s">
        <v>111</v>
      </c>
      <c r="B16" s="20" t="s">
        <v>154</v>
      </c>
      <c r="C16" s="20" t="s">
        <v>102</v>
      </c>
      <c r="D16" s="20" t="s">
        <v>93</v>
      </c>
      <c r="E16" s="20" t="s">
        <v>112</v>
      </c>
    </row>
    <row r="17" spans="1:5" x14ac:dyDescent="0.25">
      <c r="A17" s="20" t="s">
        <v>113</v>
      </c>
      <c r="B17" s="20" t="s">
        <v>155</v>
      </c>
      <c r="C17" s="20" t="s">
        <v>102</v>
      </c>
      <c r="D17" s="20" t="s">
        <v>93</v>
      </c>
      <c r="E17" s="20" t="s">
        <v>102</v>
      </c>
    </row>
    <row r="18" spans="1:5" x14ac:dyDescent="0.25">
      <c r="A18" s="20" t="s">
        <v>114</v>
      </c>
      <c r="B18" s="20" t="s">
        <v>156</v>
      </c>
      <c r="C18" s="20" t="s">
        <v>102</v>
      </c>
      <c r="D18" s="20" t="s">
        <v>93</v>
      </c>
      <c r="E18" s="20" t="s">
        <v>115</v>
      </c>
    </row>
    <row r="19" spans="1:5" x14ac:dyDescent="0.25">
      <c r="A19" s="20" t="s">
        <v>82</v>
      </c>
      <c r="B19" s="20" t="s">
        <v>157</v>
      </c>
      <c r="C19" s="20" t="s">
        <v>116</v>
      </c>
      <c r="D19" s="20" t="s">
        <v>117</v>
      </c>
      <c r="E19" s="20" t="s">
        <v>118</v>
      </c>
    </row>
    <row r="20" spans="1:5" x14ac:dyDescent="0.25">
      <c r="A20" s="20" t="s">
        <v>119</v>
      </c>
      <c r="B20" s="20" t="s">
        <v>158</v>
      </c>
      <c r="C20" s="20" t="s">
        <v>116</v>
      </c>
      <c r="D20" s="20" t="s">
        <v>117</v>
      </c>
      <c r="E20" s="20" t="s">
        <v>120</v>
      </c>
    </row>
    <row r="21" spans="1:5" x14ac:dyDescent="0.25">
      <c r="A21" s="20" t="s">
        <v>121</v>
      </c>
      <c r="B21" s="20" t="s">
        <v>159</v>
      </c>
      <c r="C21" s="20" t="s">
        <v>116</v>
      </c>
      <c r="D21" s="20" t="s">
        <v>117</v>
      </c>
      <c r="E21" s="20" t="s">
        <v>122</v>
      </c>
    </row>
    <row r="22" spans="1:5" x14ac:dyDescent="0.25">
      <c r="A22" s="20" t="s">
        <v>123</v>
      </c>
      <c r="B22" s="20" t="s">
        <v>160</v>
      </c>
      <c r="C22" s="20" t="s">
        <v>116</v>
      </c>
      <c r="D22" s="20" t="s">
        <v>117</v>
      </c>
      <c r="E22" s="20" t="s">
        <v>124</v>
      </c>
    </row>
    <row r="23" spans="1:5" x14ac:dyDescent="0.25">
      <c r="A23" s="20" t="s">
        <v>125</v>
      </c>
      <c r="B23" s="20" t="s">
        <v>126</v>
      </c>
      <c r="C23" s="20" t="s">
        <v>116</v>
      </c>
      <c r="D23" s="20" t="s">
        <v>117</v>
      </c>
      <c r="E23" s="20" t="s">
        <v>126</v>
      </c>
    </row>
    <row r="24" spans="1:5" x14ac:dyDescent="0.25">
      <c r="A24" s="20" t="s">
        <v>127</v>
      </c>
      <c r="B24" s="20" t="s">
        <v>161</v>
      </c>
      <c r="C24" s="20" t="s">
        <v>116</v>
      </c>
      <c r="D24" s="20" t="s">
        <v>117</v>
      </c>
      <c r="E24" s="20" t="s">
        <v>128</v>
      </c>
    </row>
    <row r="25" spans="1:5" x14ac:dyDescent="0.25">
      <c r="A25" s="20" t="s">
        <v>129</v>
      </c>
      <c r="B25" s="20" t="s">
        <v>157</v>
      </c>
      <c r="C25" s="20" t="s">
        <v>116</v>
      </c>
      <c r="D25" s="20" t="s">
        <v>117</v>
      </c>
      <c r="E25" s="20" t="s">
        <v>118</v>
      </c>
    </row>
    <row r="26" spans="1:5" x14ac:dyDescent="0.25">
      <c r="A26" s="20" t="s">
        <v>130</v>
      </c>
      <c r="B26" s="20" t="s">
        <v>162</v>
      </c>
      <c r="C26" s="20" t="s">
        <v>116</v>
      </c>
      <c r="D26" s="20" t="s">
        <v>117</v>
      </c>
      <c r="E26" s="20" t="s">
        <v>131</v>
      </c>
    </row>
    <row r="27" spans="1:5" x14ac:dyDescent="0.25">
      <c r="A27" s="20" t="s">
        <v>132</v>
      </c>
      <c r="B27" s="20" t="s">
        <v>117</v>
      </c>
      <c r="C27" s="20" t="s">
        <v>116</v>
      </c>
      <c r="D27" s="20" t="s">
        <v>117</v>
      </c>
      <c r="E27" s="20" t="s">
        <v>116</v>
      </c>
    </row>
    <row r="28" spans="1:5" x14ac:dyDescent="0.25">
      <c r="A28" s="20" t="s">
        <v>133</v>
      </c>
      <c r="B28" s="20" t="s">
        <v>163</v>
      </c>
      <c r="C28" s="20" t="s">
        <v>116</v>
      </c>
      <c r="D28" s="20" t="s">
        <v>117</v>
      </c>
      <c r="E28" s="20" t="s">
        <v>134</v>
      </c>
    </row>
    <row r="29" spans="1:5" x14ac:dyDescent="0.25">
      <c r="A29" s="205" t="s">
        <v>568</v>
      </c>
      <c r="B29" t="s">
        <v>567</v>
      </c>
      <c r="C29" s="20" t="s">
        <v>566</v>
      </c>
      <c r="D29" s="20" t="s">
        <v>567</v>
      </c>
      <c r="E29" s="20" t="s">
        <v>566</v>
      </c>
    </row>
    <row r="30" spans="1:5" x14ac:dyDescent="0.25">
      <c r="A30" s="20" t="s">
        <v>137</v>
      </c>
      <c r="B30" s="20" t="s">
        <v>164</v>
      </c>
      <c r="C30" s="20" t="s">
        <v>135</v>
      </c>
      <c r="D30" s="20" t="s">
        <v>136</v>
      </c>
      <c r="E30" s="20" t="s">
        <v>138</v>
      </c>
    </row>
    <row r="31" spans="1:5" x14ac:dyDescent="0.25"/>
    <row r="32" spans="1:5" x14ac:dyDescent="0.25"/>
    <row r="44" x14ac:dyDescent="0.25"/>
  </sheetData>
  <sheetProtection selectLockedCells="1" selectUnlockedCell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0D409-87CC-4228-99C2-F4E2751E7FED}">
  <sheetPr>
    <tabColor theme="8" tint="0.39997558519241921"/>
  </sheetPr>
  <dimension ref="A1:R22"/>
  <sheetViews>
    <sheetView zoomScaleNormal="100" workbookViewId="0">
      <selection activeCell="D4" sqref="D4:P6"/>
    </sheetView>
  </sheetViews>
  <sheetFormatPr defaultColWidth="8.7109375" defaultRowHeight="15" zeroHeight="1" x14ac:dyDescent="0.25"/>
  <cols>
    <col min="1" max="1" width="6.85546875" style="100" bestFit="1" customWidth="1"/>
    <col min="2" max="2" width="21.85546875" style="75" bestFit="1" customWidth="1"/>
    <col min="3" max="3" width="13.85546875" style="75" bestFit="1" customWidth="1"/>
    <col min="4" max="8" width="9.42578125" style="100" bestFit="1" customWidth="1"/>
    <col min="9" max="9" width="9.42578125" style="113" bestFit="1" customWidth="1"/>
    <col min="10" max="10" width="9.42578125" style="100" bestFit="1" customWidth="1"/>
    <col min="11" max="11" width="10.42578125" style="100" bestFit="1" customWidth="1"/>
    <col min="12" max="16" width="9.42578125" style="100" bestFit="1" customWidth="1"/>
    <col min="17" max="17" width="2.7109375" style="75" customWidth="1"/>
    <col min="18" max="18" width="8.5703125" style="75" customWidth="1"/>
    <col min="19" max="16384" width="8.7109375" style="75"/>
  </cols>
  <sheetData>
    <row r="1" spans="1:18" ht="23.1" customHeight="1" x14ac:dyDescent="0.35">
      <c r="A1" s="329" t="s">
        <v>234</v>
      </c>
      <c r="B1" s="329"/>
      <c r="C1" s="329"/>
      <c r="D1" s="329"/>
      <c r="E1" s="329"/>
      <c r="F1" s="329"/>
      <c r="G1" s="329"/>
      <c r="H1" s="329"/>
      <c r="I1" s="329"/>
      <c r="J1" s="329"/>
      <c r="K1" s="101">
        <v>1.4999999999999999E-2</v>
      </c>
      <c r="L1" s="101">
        <v>1.2500000000000001E-2</v>
      </c>
      <c r="M1" s="102">
        <v>1.4999999999999999E-2</v>
      </c>
      <c r="N1" s="102">
        <v>1.2500000000000001E-2</v>
      </c>
      <c r="O1" s="102">
        <v>1.4999999999999999E-2</v>
      </c>
      <c r="P1" s="102">
        <v>0.01</v>
      </c>
    </row>
    <row r="2" spans="1:18" x14ac:dyDescent="0.25">
      <c r="A2" s="103" t="s">
        <v>218</v>
      </c>
      <c r="B2" s="104"/>
      <c r="C2" s="105" t="s">
        <v>219</v>
      </c>
      <c r="D2" s="106">
        <v>42552</v>
      </c>
      <c r="E2" s="106">
        <v>42736</v>
      </c>
      <c r="F2" s="106">
        <v>42917</v>
      </c>
      <c r="G2" s="106">
        <v>43101</v>
      </c>
      <c r="H2" s="106">
        <v>43282</v>
      </c>
      <c r="I2" s="106">
        <v>43466</v>
      </c>
      <c r="J2" s="106">
        <v>43647</v>
      </c>
      <c r="K2" s="106">
        <v>43910</v>
      </c>
      <c r="L2" s="106">
        <v>44166</v>
      </c>
      <c r="M2" s="106">
        <v>44440</v>
      </c>
      <c r="N2" s="106">
        <v>44713</v>
      </c>
      <c r="O2" s="106">
        <v>44986</v>
      </c>
      <c r="P2" s="106">
        <v>45261</v>
      </c>
    </row>
    <row r="3" spans="1:18" x14ac:dyDescent="0.25">
      <c r="A3" s="107" t="s">
        <v>26</v>
      </c>
      <c r="B3" s="108" t="s">
        <v>220</v>
      </c>
      <c r="C3" s="109" t="s">
        <v>207</v>
      </c>
      <c r="D3" s="110">
        <v>27.42</v>
      </c>
      <c r="E3" s="110">
        <v>27.9</v>
      </c>
      <c r="F3" s="110">
        <v>28.31</v>
      </c>
      <c r="G3" s="110">
        <v>28.81</v>
      </c>
      <c r="H3" s="110">
        <v>29.24</v>
      </c>
      <c r="I3" s="112">
        <v>29.75</v>
      </c>
      <c r="J3" s="112">
        <v>30.2</v>
      </c>
      <c r="K3" s="110">
        <v>30.65</v>
      </c>
      <c r="L3" s="110">
        <v>31.04</v>
      </c>
      <c r="M3" s="110">
        <v>31.5</v>
      </c>
      <c r="N3" s="110">
        <v>31.89</v>
      </c>
      <c r="O3" s="110">
        <v>32.369999999999997</v>
      </c>
      <c r="P3" s="110">
        <v>32.700000000000003</v>
      </c>
      <c r="R3" s="221"/>
    </row>
    <row r="4" spans="1:18" x14ac:dyDescent="0.25">
      <c r="A4" s="107"/>
      <c r="B4" s="108" t="s">
        <v>221</v>
      </c>
      <c r="C4" s="109" t="s">
        <v>222</v>
      </c>
      <c r="D4" s="317"/>
      <c r="E4" s="318"/>
      <c r="F4" s="318"/>
      <c r="G4" s="318"/>
      <c r="H4" s="318"/>
      <c r="I4" s="318"/>
      <c r="J4" s="318"/>
      <c r="K4" s="318"/>
      <c r="L4" s="318"/>
      <c r="M4" s="318"/>
      <c r="N4" s="318"/>
      <c r="O4" s="318"/>
      <c r="P4" s="319"/>
      <c r="R4" s="221"/>
    </row>
    <row r="5" spans="1:18" x14ac:dyDescent="0.25">
      <c r="A5" s="107"/>
      <c r="B5" s="108" t="s">
        <v>223</v>
      </c>
      <c r="C5" s="109" t="s">
        <v>224</v>
      </c>
      <c r="D5" s="320"/>
      <c r="E5" s="321"/>
      <c r="F5" s="321"/>
      <c r="G5" s="321"/>
      <c r="H5" s="321"/>
      <c r="I5" s="321"/>
      <c r="J5" s="321"/>
      <c r="K5" s="321"/>
      <c r="L5" s="321"/>
      <c r="M5" s="321"/>
      <c r="N5" s="321"/>
      <c r="O5" s="321"/>
      <c r="P5" s="322"/>
      <c r="R5" s="221"/>
    </row>
    <row r="6" spans="1:18" x14ac:dyDescent="0.25">
      <c r="A6" s="107"/>
      <c r="B6" s="108" t="s">
        <v>225</v>
      </c>
      <c r="C6" s="111" t="s">
        <v>226</v>
      </c>
      <c r="D6" s="323"/>
      <c r="E6" s="324"/>
      <c r="F6" s="324"/>
      <c r="G6" s="324"/>
      <c r="H6" s="324"/>
      <c r="I6" s="324"/>
      <c r="J6" s="324"/>
      <c r="K6" s="324"/>
      <c r="L6" s="324"/>
      <c r="M6" s="324"/>
      <c r="N6" s="324"/>
      <c r="O6" s="324"/>
      <c r="P6" s="325"/>
      <c r="R6" s="221"/>
    </row>
    <row r="7" spans="1:18" x14ac:dyDescent="0.25">
      <c r="A7" s="107" t="s">
        <v>27</v>
      </c>
      <c r="B7" s="108" t="s">
        <v>227</v>
      </c>
      <c r="C7" s="109" t="s">
        <v>208</v>
      </c>
      <c r="D7" s="110">
        <v>30.04</v>
      </c>
      <c r="E7" s="110">
        <v>30.57</v>
      </c>
      <c r="F7" s="110">
        <v>31.03</v>
      </c>
      <c r="G7" s="110">
        <v>31.57</v>
      </c>
      <c r="H7" s="110">
        <v>32.04</v>
      </c>
      <c r="I7" s="112">
        <v>32.6</v>
      </c>
      <c r="J7" s="112">
        <v>33.090000000000003</v>
      </c>
      <c r="K7" s="173">
        <v>33.590000000000003</v>
      </c>
      <c r="L7" s="173">
        <v>34.01</v>
      </c>
      <c r="M7" s="174">
        <v>34.520000000000003</v>
      </c>
      <c r="N7" s="174">
        <v>34.950000000000003</v>
      </c>
      <c r="O7" s="174">
        <v>35.47</v>
      </c>
      <c r="P7" s="174">
        <v>35.83</v>
      </c>
      <c r="R7" s="221"/>
    </row>
    <row r="8" spans="1:18" x14ac:dyDescent="0.25">
      <c r="A8" s="107"/>
      <c r="B8" s="108" t="s">
        <v>228</v>
      </c>
      <c r="C8" s="111" t="s">
        <v>209</v>
      </c>
      <c r="D8" s="110">
        <v>34.549999999999997</v>
      </c>
      <c r="E8" s="110">
        <v>35.15</v>
      </c>
      <c r="F8" s="110">
        <v>35.68</v>
      </c>
      <c r="G8" s="110">
        <v>36.31</v>
      </c>
      <c r="H8" s="110">
        <v>36.85</v>
      </c>
      <c r="I8" s="112">
        <v>37.49</v>
      </c>
      <c r="J8" s="112">
        <v>38.06</v>
      </c>
      <c r="K8" s="173">
        <v>38.630000000000003</v>
      </c>
      <c r="L8" s="173">
        <v>39.11</v>
      </c>
      <c r="M8" s="174">
        <v>39.700000000000003</v>
      </c>
      <c r="N8" s="174">
        <v>40.200000000000003</v>
      </c>
      <c r="O8" s="174">
        <v>40.799999999999997</v>
      </c>
      <c r="P8" s="174">
        <v>41.21</v>
      </c>
      <c r="R8" s="221"/>
    </row>
    <row r="9" spans="1:18" x14ac:dyDescent="0.25">
      <c r="A9" s="107"/>
      <c r="B9" s="108" t="s">
        <v>229</v>
      </c>
      <c r="C9" s="109" t="s">
        <v>210</v>
      </c>
      <c r="D9" s="110">
        <v>34.92</v>
      </c>
      <c r="E9" s="110">
        <v>35.53</v>
      </c>
      <c r="F9" s="110">
        <v>36.06</v>
      </c>
      <c r="G9" s="110">
        <v>36.700000000000003</v>
      </c>
      <c r="H9" s="110">
        <v>37.25</v>
      </c>
      <c r="I9" s="112">
        <v>37.9</v>
      </c>
      <c r="J9" s="112">
        <v>38.47</v>
      </c>
      <c r="K9" s="173">
        <v>39.049999999999997</v>
      </c>
      <c r="L9" s="173">
        <v>39.53</v>
      </c>
      <c r="M9" s="174">
        <v>40.130000000000003</v>
      </c>
      <c r="N9" s="174">
        <v>40.630000000000003</v>
      </c>
      <c r="O9" s="174">
        <v>41.24</v>
      </c>
      <c r="P9" s="174">
        <v>41.65</v>
      </c>
      <c r="R9" s="221"/>
    </row>
    <row r="10" spans="1:18" x14ac:dyDescent="0.25">
      <c r="A10" s="107"/>
      <c r="B10" s="108" t="s">
        <v>230</v>
      </c>
      <c r="C10" s="109" t="s">
        <v>211</v>
      </c>
      <c r="D10" s="326"/>
      <c r="E10" s="327"/>
      <c r="F10" s="327"/>
      <c r="G10" s="328"/>
      <c r="H10" s="110">
        <v>42.83</v>
      </c>
      <c r="I10" s="112">
        <v>43.58</v>
      </c>
      <c r="J10" s="112">
        <v>44.24</v>
      </c>
      <c r="K10" s="173">
        <v>44.9</v>
      </c>
      <c r="L10" s="173">
        <v>45.46</v>
      </c>
      <c r="M10" s="174">
        <v>46.15</v>
      </c>
      <c r="N10" s="174">
        <v>46.72</v>
      </c>
      <c r="O10" s="174">
        <v>47.42</v>
      </c>
      <c r="P10" s="174">
        <v>47.9</v>
      </c>
      <c r="R10" s="221"/>
    </row>
    <row r="11" spans="1:18" x14ac:dyDescent="0.25">
      <c r="A11" s="107" t="s">
        <v>28</v>
      </c>
      <c r="B11" s="108" t="s">
        <v>227</v>
      </c>
      <c r="C11" s="109" t="s">
        <v>212</v>
      </c>
      <c r="D11" s="110">
        <v>39.42</v>
      </c>
      <c r="E11" s="110">
        <v>40.11</v>
      </c>
      <c r="F11" s="110">
        <v>40.71</v>
      </c>
      <c r="G11" s="110">
        <v>41.43</v>
      </c>
      <c r="H11" s="110">
        <v>42.05</v>
      </c>
      <c r="I11" s="112">
        <v>42.78</v>
      </c>
      <c r="J11" s="112">
        <v>43.43</v>
      </c>
      <c r="K11" s="173">
        <v>44.08</v>
      </c>
      <c r="L11" s="173">
        <v>44.63</v>
      </c>
      <c r="M11" s="174">
        <v>45.3</v>
      </c>
      <c r="N11" s="174">
        <v>45.87</v>
      </c>
      <c r="O11" s="174">
        <v>46.56</v>
      </c>
      <c r="P11" s="174">
        <v>47.02</v>
      </c>
      <c r="R11" s="221"/>
    </row>
    <row r="12" spans="1:18" x14ac:dyDescent="0.25">
      <c r="A12" s="107"/>
      <c r="B12" s="108" t="s">
        <v>229</v>
      </c>
      <c r="C12" s="109" t="s">
        <v>215</v>
      </c>
      <c r="D12" s="110">
        <v>44.49</v>
      </c>
      <c r="E12" s="110">
        <v>45.27</v>
      </c>
      <c r="F12" s="110">
        <v>45.95</v>
      </c>
      <c r="G12" s="110">
        <v>46.75</v>
      </c>
      <c r="H12" s="110">
        <v>47.45</v>
      </c>
      <c r="I12" s="112">
        <v>48.28</v>
      </c>
      <c r="J12" s="112">
        <v>49.01</v>
      </c>
      <c r="K12" s="173">
        <v>49.74</v>
      </c>
      <c r="L12" s="173">
        <v>50.37</v>
      </c>
      <c r="M12" s="174">
        <v>51.12</v>
      </c>
      <c r="N12" s="174">
        <v>51.76</v>
      </c>
      <c r="O12" s="174">
        <v>52.54</v>
      </c>
      <c r="P12" s="174">
        <v>53.06</v>
      </c>
      <c r="R12" s="221"/>
    </row>
    <row r="13" spans="1:18" x14ac:dyDescent="0.25">
      <c r="A13" s="107" t="s">
        <v>29</v>
      </c>
      <c r="B13" s="108" t="s">
        <v>227</v>
      </c>
      <c r="C13" s="109" t="s">
        <v>231</v>
      </c>
      <c r="D13" s="110">
        <v>48.81</v>
      </c>
      <c r="E13" s="110">
        <v>49.66</v>
      </c>
      <c r="F13" s="110">
        <v>50.41</v>
      </c>
      <c r="G13" s="110">
        <v>51.29</v>
      </c>
      <c r="H13" s="110">
        <v>52.06</v>
      </c>
      <c r="I13" s="112">
        <v>52.97</v>
      </c>
      <c r="J13" s="112">
        <v>53.76</v>
      </c>
      <c r="K13" s="173">
        <v>54.57</v>
      </c>
      <c r="L13" s="173">
        <v>55.25</v>
      </c>
      <c r="M13" s="174">
        <v>56.08</v>
      </c>
      <c r="N13" s="174">
        <v>56.78</v>
      </c>
      <c r="O13" s="174">
        <v>57.63</v>
      </c>
      <c r="P13" s="174">
        <v>58.21</v>
      </c>
      <c r="R13" s="221"/>
    </row>
    <row r="14" spans="1:18" x14ac:dyDescent="0.25">
      <c r="A14" s="107" t="s">
        <v>30</v>
      </c>
      <c r="B14" s="108" t="s">
        <v>227</v>
      </c>
      <c r="C14" s="109" t="s">
        <v>213</v>
      </c>
      <c r="D14" s="110">
        <v>56.31</v>
      </c>
      <c r="E14" s="110">
        <v>57.3</v>
      </c>
      <c r="F14" s="110">
        <v>58.16</v>
      </c>
      <c r="G14" s="110">
        <v>59.18</v>
      </c>
      <c r="H14" s="110">
        <v>60.06</v>
      </c>
      <c r="I14" s="112">
        <v>61.11</v>
      </c>
      <c r="J14" s="112">
        <v>62.03</v>
      </c>
      <c r="K14" s="173">
        <v>62.96</v>
      </c>
      <c r="L14" s="173">
        <v>63.75</v>
      </c>
      <c r="M14" s="174">
        <v>64.7</v>
      </c>
      <c r="N14" s="174">
        <v>65.510000000000005</v>
      </c>
      <c r="O14" s="174">
        <v>66.5</v>
      </c>
      <c r="P14" s="174">
        <v>67.16</v>
      </c>
      <c r="R14" s="221"/>
    </row>
    <row r="15" spans="1:18" x14ac:dyDescent="0.25">
      <c r="A15" s="107"/>
      <c r="B15" s="108" t="s">
        <v>229</v>
      </c>
      <c r="C15" s="109" t="s">
        <v>216</v>
      </c>
      <c r="D15" s="110">
        <v>62.22</v>
      </c>
      <c r="E15" s="110">
        <v>63.31</v>
      </c>
      <c r="F15" s="110">
        <v>64.260000000000005</v>
      </c>
      <c r="G15" s="110">
        <v>65.39</v>
      </c>
      <c r="H15" s="110">
        <v>66.37</v>
      </c>
      <c r="I15" s="112">
        <v>67.53</v>
      </c>
      <c r="J15" s="112">
        <v>68.540000000000006</v>
      </c>
      <c r="K15" s="173">
        <v>69.569999999999993</v>
      </c>
      <c r="L15" s="173">
        <v>70.44</v>
      </c>
      <c r="M15" s="174">
        <v>71.489999999999995</v>
      </c>
      <c r="N15" s="174">
        <v>72.39</v>
      </c>
      <c r="O15" s="174">
        <v>73.47</v>
      </c>
      <c r="P15" s="174">
        <v>74.209999999999994</v>
      </c>
      <c r="R15" s="221"/>
    </row>
    <row r="16" spans="1:18" x14ac:dyDescent="0.25">
      <c r="A16" s="107" t="s">
        <v>31</v>
      </c>
      <c r="B16" s="108" t="s">
        <v>227</v>
      </c>
      <c r="C16" s="109" t="s">
        <v>214</v>
      </c>
      <c r="D16" s="110">
        <v>69.069999999999993</v>
      </c>
      <c r="E16" s="110">
        <v>70.28</v>
      </c>
      <c r="F16" s="110">
        <v>71.34</v>
      </c>
      <c r="G16" s="110">
        <v>72.58</v>
      </c>
      <c r="H16" s="110">
        <v>73.67</v>
      </c>
      <c r="I16" s="112">
        <v>74.959999999999994</v>
      </c>
      <c r="J16" s="112">
        <v>76.09</v>
      </c>
      <c r="K16" s="173">
        <v>77.23</v>
      </c>
      <c r="L16" s="173">
        <v>78.2</v>
      </c>
      <c r="M16" s="174">
        <v>79.37</v>
      </c>
      <c r="N16" s="174">
        <v>80.36</v>
      </c>
      <c r="O16" s="174">
        <v>81.569999999999993</v>
      </c>
      <c r="P16" s="174">
        <v>82.38</v>
      </c>
      <c r="R16" s="221"/>
    </row>
    <row r="17" spans="1:18" x14ac:dyDescent="0.25">
      <c r="A17" s="107"/>
      <c r="B17" s="108" t="s">
        <v>229</v>
      </c>
      <c r="C17" s="109" t="s">
        <v>217</v>
      </c>
      <c r="D17" s="110">
        <v>80.760000000000005</v>
      </c>
      <c r="E17" s="110">
        <v>82.17</v>
      </c>
      <c r="F17" s="110">
        <v>83.4</v>
      </c>
      <c r="G17" s="110">
        <v>84.86</v>
      </c>
      <c r="H17" s="110">
        <v>86.13</v>
      </c>
      <c r="I17" s="112">
        <v>87.64</v>
      </c>
      <c r="J17" s="112">
        <v>88.96</v>
      </c>
      <c r="K17" s="173">
        <v>90.29</v>
      </c>
      <c r="L17" s="174">
        <v>91.42</v>
      </c>
      <c r="M17" s="174">
        <v>92.79</v>
      </c>
      <c r="N17" s="174">
        <v>93.95</v>
      </c>
      <c r="O17" s="174">
        <v>95.36</v>
      </c>
      <c r="P17" s="174">
        <v>96.32</v>
      </c>
      <c r="R17" s="221"/>
    </row>
    <row r="18" spans="1:18" x14ac:dyDescent="0.25">
      <c r="A18" s="107"/>
      <c r="B18" s="108" t="s">
        <v>232</v>
      </c>
      <c r="C18" s="109" t="s">
        <v>233</v>
      </c>
      <c r="D18" s="110">
        <v>92.43</v>
      </c>
      <c r="E18" s="110">
        <v>94.05</v>
      </c>
      <c r="F18" s="110">
        <v>95.46</v>
      </c>
      <c r="G18" s="110">
        <v>97.13</v>
      </c>
      <c r="H18" s="110">
        <v>98.59</v>
      </c>
      <c r="I18" s="112">
        <v>100.32</v>
      </c>
      <c r="J18" s="112">
        <v>101.82</v>
      </c>
      <c r="K18" s="326"/>
      <c r="L18" s="327"/>
      <c r="M18" s="327"/>
      <c r="N18" s="327"/>
      <c r="O18" s="327"/>
      <c r="P18" s="328"/>
    </row>
    <row r="19" spans="1:18" x14ac:dyDescent="0.25"/>
    <row r="22" spans="1:18" hidden="1" x14ac:dyDescent="0.25">
      <c r="G22" s="114"/>
    </row>
  </sheetData>
  <sheetProtection sheet="1" objects="1" scenarios="1"/>
  <mergeCells count="4">
    <mergeCell ref="D4:P6"/>
    <mergeCell ref="D10:G10"/>
    <mergeCell ref="K18:P18"/>
    <mergeCell ref="A1:J1"/>
  </mergeCells>
  <pageMargins left="0.25" right="0.25" top="0.75" bottom="0.75" header="0.3" footer="0.3"/>
  <pageSetup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6F3EB-721A-48FE-9640-91D184EE10B0}">
  <sheetPr>
    <tabColor theme="9" tint="0.39997558519241921"/>
  </sheetPr>
  <dimension ref="A1:N13"/>
  <sheetViews>
    <sheetView workbookViewId="0">
      <selection activeCell="J27" sqref="J27"/>
    </sheetView>
  </sheetViews>
  <sheetFormatPr defaultColWidth="8.7109375" defaultRowHeight="15" x14ac:dyDescent="0.25"/>
  <cols>
    <col min="1" max="1" width="11.5703125" style="75" bestFit="1" customWidth="1"/>
    <col min="2" max="2" width="8.42578125" style="75" bestFit="1" customWidth="1"/>
    <col min="3" max="3" width="10.140625" style="75" bestFit="1" customWidth="1"/>
    <col min="4" max="6" width="8.7109375" style="75"/>
    <col min="7" max="7" width="10.140625" style="75" customWidth="1"/>
    <col min="8" max="8" width="10.140625" style="75" bestFit="1" customWidth="1"/>
    <col min="9" max="9" width="38.85546875" style="75" customWidth="1"/>
    <col min="10" max="10" width="35.28515625" style="75" customWidth="1"/>
    <col min="11" max="11" width="10.42578125" style="75" bestFit="1" customWidth="1"/>
    <col min="12" max="12" width="5" style="75" customWidth="1"/>
    <col min="13" max="13" width="13.5703125" style="75" customWidth="1"/>
    <col min="14" max="14" width="10.42578125" style="75" bestFit="1" customWidth="1"/>
    <col min="15" max="16384" width="8.7109375" style="75"/>
  </cols>
  <sheetData>
    <row r="1" spans="1:14" ht="15.6" customHeight="1" x14ac:dyDescent="0.25">
      <c r="A1" s="208" t="s">
        <v>197</v>
      </c>
      <c r="B1" s="208" t="s">
        <v>198</v>
      </c>
      <c r="C1" s="208" t="s">
        <v>71</v>
      </c>
      <c r="D1" s="208" t="s">
        <v>199</v>
      </c>
      <c r="E1" s="208" t="s">
        <v>200</v>
      </c>
      <c r="F1" s="208" t="s">
        <v>9</v>
      </c>
      <c r="G1" s="208" t="s">
        <v>201</v>
      </c>
      <c r="H1" s="208" t="s">
        <v>202</v>
      </c>
      <c r="I1" s="208" t="s">
        <v>203</v>
      </c>
      <c r="J1" s="208" t="s">
        <v>204</v>
      </c>
      <c r="K1" s="208" t="s">
        <v>205</v>
      </c>
      <c r="L1" s="219">
        <f>SUM(H2:H5)</f>
        <v>0</v>
      </c>
    </row>
    <row r="2" spans="1:14" x14ac:dyDescent="0.25">
      <c r="A2" s="208">
        <f>TimeSheet!M13</f>
        <v>0</v>
      </c>
      <c r="B2" s="208">
        <f>TimeSheet!C14</f>
        <v>0</v>
      </c>
      <c r="C2" s="208">
        <f>TimeSheet!C13</f>
        <v>0</v>
      </c>
      <c r="D2" s="208" t="s">
        <v>511</v>
      </c>
      <c r="E2" s="212" t="str">
        <f>TimeSheet!C15</f>
        <v>VPS1.1</v>
      </c>
      <c r="F2" s="208">
        <f>TimeSheet!E47</f>
        <v>0</v>
      </c>
      <c r="G2" s="208">
        <f>TimeSheet!Q24</f>
        <v>32.700000000000003</v>
      </c>
      <c r="H2" s="208">
        <f>F2*G2</f>
        <v>0</v>
      </c>
      <c r="I2" s="208">
        <f>TimeSheet!B47</f>
        <v>0</v>
      </c>
      <c r="J2" s="213"/>
      <c r="K2" s="208" t="str">
        <f>TimeSheet!C17</f>
        <v>Melbourne</v>
      </c>
      <c r="M2" s="214">
        <f>TimeSheet!B24</f>
        <v>45313</v>
      </c>
      <c r="N2" s="214">
        <f>TimeSheet!B38</f>
        <v>45326</v>
      </c>
    </row>
    <row r="3" spans="1:14" x14ac:dyDescent="0.25">
      <c r="A3" s="208">
        <f>TimeSheet!M13</f>
        <v>0</v>
      </c>
      <c r="B3" s="208">
        <f>TimeSheet!C14</f>
        <v>0</v>
      </c>
      <c r="C3" s="208">
        <f>TimeSheet!C13</f>
        <v>0</v>
      </c>
      <c r="D3" s="208" t="s">
        <v>511</v>
      </c>
      <c r="E3" s="212" t="str">
        <f>TimeSheet!C15</f>
        <v>VPS1.1</v>
      </c>
      <c r="F3" s="208">
        <f>TimeSheet!E48</f>
        <v>0</v>
      </c>
      <c r="G3" s="208">
        <f>TimeSheet!Q24</f>
        <v>32.700000000000003</v>
      </c>
      <c r="H3" s="208">
        <f>F3*G3</f>
        <v>0</v>
      </c>
      <c r="I3" s="208"/>
      <c r="J3" s="213"/>
      <c r="K3" s="208" t="str">
        <f>TimeSheet!C17</f>
        <v>Melbourne</v>
      </c>
      <c r="M3" s="214">
        <f>TimeSheet!B24</f>
        <v>45313</v>
      </c>
      <c r="N3" s="214">
        <f>TimeSheet!B38</f>
        <v>45326</v>
      </c>
    </row>
    <row r="4" spans="1:14" x14ac:dyDescent="0.25">
      <c r="A4" s="208">
        <f>TimeSheet!M13</f>
        <v>0</v>
      </c>
      <c r="B4" s="208">
        <f>TimeSheet!C14</f>
        <v>0</v>
      </c>
      <c r="C4" s="208">
        <f>TimeSheet!C13</f>
        <v>0</v>
      </c>
      <c r="D4" s="208" t="s">
        <v>511</v>
      </c>
      <c r="E4" s="212" t="str">
        <f>TimeSheet!C15</f>
        <v>VPS1.1</v>
      </c>
      <c r="F4" s="208">
        <f>TimeSheet!E49</f>
        <v>0</v>
      </c>
      <c r="G4" s="208">
        <f>TimeSheet!Q24</f>
        <v>32.700000000000003</v>
      </c>
      <c r="H4" s="208">
        <f t="shared" ref="H4:H5" si="0">F4*G4</f>
        <v>0</v>
      </c>
      <c r="I4" s="208"/>
      <c r="J4" s="213"/>
      <c r="K4" s="208" t="str">
        <f>TimeSheet!C17</f>
        <v>Melbourne</v>
      </c>
      <c r="M4" s="214">
        <f>TimeSheet!B24</f>
        <v>45313</v>
      </c>
      <c r="N4" s="214">
        <f>TimeSheet!B38</f>
        <v>45326</v>
      </c>
    </row>
    <row r="5" spans="1:14" x14ac:dyDescent="0.25">
      <c r="A5" s="208">
        <f>TimeSheet!M13</f>
        <v>0</v>
      </c>
      <c r="B5" s="208">
        <f>TimeSheet!C14</f>
        <v>0</v>
      </c>
      <c r="C5" s="208">
        <f>TimeSheet!C13</f>
        <v>0</v>
      </c>
      <c r="D5" s="208" t="s">
        <v>511</v>
      </c>
      <c r="E5" s="212" t="str">
        <f>TimeSheet!C15</f>
        <v>VPS1.1</v>
      </c>
      <c r="F5" s="208">
        <f>TimeSheet!E50</f>
        <v>0</v>
      </c>
      <c r="G5" s="208">
        <f>TimeSheet!Q24</f>
        <v>32.700000000000003</v>
      </c>
      <c r="H5" s="208">
        <f t="shared" si="0"/>
        <v>0</v>
      </c>
      <c r="I5" s="208"/>
      <c r="J5" s="213"/>
      <c r="K5" s="208" t="str">
        <f>TimeSheet!C17</f>
        <v>Melbourne</v>
      </c>
      <c r="M5" s="214">
        <f>TimeSheet!B24</f>
        <v>45313</v>
      </c>
      <c r="N5" s="214">
        <f>TimeSheet!B38</f>
        <v>45326</v>
      </c>
    </row>
    <row r="6" spans="1:14" x14ac:dyDescent="0.25">
      <c r="A6" s="215"/>
      <c r="B6" s="215"/>
      <c r="C6" s="215"/>
      <c r="D6" s="215"/>
      <c r="E6" s="216"/>
      <c r="F6" s="215" t="s">
        <v>577</v>
      </c>
      <c r="G6" s="215"/>
      <c r="H6" s="215">
        <f>TimeSheet!R40</f>
        <v>0</v>
      </c>
      <c r="I6" s="220" t="str">
        <f>IF(H6&lt; L1,"Double Check Data",IF(H6&gt;L1,"Double Check Data","Ok to Pay"))</f>
        <v>Ok to Pay</v>
      </c>
      <c r="J6" s="217"/>
      <c r="K6" s="215"/>
      <c r="M6" s="214"/>
      <c r="N6" s="214"/>
    </row>
    <row r="7" spans="1:14" x14ac:dyDescent="0.25">
      <c r="A7" s="215"/>
      <c r="B7" s="215"/>
      <c r="C7" s="215"/>
      <c r="D7" s="215"/>
      <c r="E7" s="216"/>
      <c r="F7" s="215"/>
      <c r="G7" s="215"/>
      <c r="H7" s="215"/>
      <c r="I7" s="215"/>
      <c r="J7" s="217"/>
      <c r="K7" s="215"/>
      <c r="M7" s="214"/>
      <c r="N7" s="214"/>
    </row>
    <row r="8" spans="1:14" x14ac:dyDescent="0.25">
      <c r="A8" s="218" t="s">
        <v>575</v>
      </c>
      <c r="B8" s="218" t="s">
        <v>576</v>
      </c>
      <c r="C8" s="218"/>
      <c r="D8" s="218"/>
      <c r="E8" s="218"/>
    </row>
    <row r="9" spans="1:14" x14ac:dyDescent="0.25">
      <c r="M9" s="214"/>
    </row>
    <row r="10" spans="1:14" x14ac:dyDescent="0.25">
      <c r="A10" s="208">
        <v>0</v>
      </c>
      <c r="B10" s="208">
        <v>0</v>
      </c>
      <c r="C10" s="208">
        <v>0</v>
      </c>
      <c r="D10" s="208" t="s">
        <v>511</v>
      </c>
      <c r="E10" s="208" t="s">
        <v>207</v>
      </c>
      <c r="F10" s="208">
        <v>7.5</v>
      </c>
      <c r="G10" s="208">
        <v>31.5</v>
      </c>
      <c r="H10" s="208">
        <v>31.5</v>
      </c>
      <c r="I10" s="208" t="s">
        <v>267</v>
      </c>
      <c r="J10" s="208"/>
      <c r="K10" s="208" t="s">
        <v>513</v>
      </c>
    </row>
    <row r="11" spans="1:14" x14ac:dyDescent="0.25">
      <c r="A11" s="208">
        <v>0</v>
      </c>
      <c r="B11" s="208">
        <v>0</v>
      </c>
      <c r="C11" s="208">
        <v>0</v>
      </c>
      <c r="D11" s="208" t="s">
        <v>511</v>
      </c>
      <c r="E11" s="208" t="s">
        <v>207</v>
      </c>
      <c r="F11" s="208">
        <v>0</v>
      </c>
      <c r="G11" s="208">
        <v>31.5</v>
      </c>
      <c r="H11" s="208" t="e">
        <v>#DIV/0!</v>
      </c>
      <c r="I11" s="208"/>
      <c r="J11" s="208"/>
      <c r="K11" s="208" t="s">
        <v>513</v>
      </c>
    </row>
    <row r="12" spans="1:14" x14ac:dyDescent="0.25">
      <c r="A12" s="208">
        <v>0</v>
      </c>
      <c r="B12" s="208">
        <v>0</v>
      </c>
      <c r="C12" s="208">
        <v>0</v>
      </c>
      <c r="D12" s="208" t="s">
        <v>511</v>
      </c>
      <c r="E12" s="208" t="s">
        <v>207</v>
      </c>
      <c r="F12" s="208">
        <v>0</v>
      </c>
      <c r="G12" s="208">
        <v>31.5</v>
      </c>
      <c r="H12" s="208" t="e">
        <v>#DIV/0!</v>
      </c>
      <c r="I12" s="208"/>
      <c r="J12" s="208"/>
      <c r="K12" s="208" t="s">
        <v>513</v>
      </c>
    </row>
    <row r="13" spans="1:14" x14ac:dyDescent="0.25">
      <c r="A13" s="208">
        <v>0</v>
      </c>
      <c r="B13" s="208">
        <v>0</v>
      </c>
      <c r="C13" s="208">
        <v>0</v>
      </c>
      <c r="D13" s="208" t="s">
        <v>511</v>
      </c>
      <c r="E13" s="208" t="s">
        <v>207</v>
      </c>
      <c r="F13" s="208">
        <v>0</v>
      </c>
      <c r="G13" s="208">
        <v>31.5</v>
      </c>
      <c r="H13" s="208" t="e">
        <v>#DIV/0!</v>
      </c>
      <c r="I13" s="208"/>
      <c r="J13" s="208"/>
      <c r="K13" s="208" t="s">
        <v>513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AE630-5F8B-4D0D-B118-A1AD5E51DAA0}">
  <dimension ref="A1:K44"/>
  <sheetViews>
    <sheetView zoomScaleNormal="100" workbookViewId="0">
      <selection activeCell="G23" sqref="G23"/>
    </sheetView>
  </sheetViews>
  <sheetFormatPr defaultRowHeight="15" x14ac:dyDescent="0.25"/>
  <cols>
    <col min="1" max="1" width="19.85546875" bestFit="1" customWidth="1"/>
    <col min="2" max="2" width="5.85546875" bestFit="1" customWidth="1"/>
    <col min="3" max="3" width="16.140625" customWidth="1"/>
    <col min="4" max="4" width="4.85546875" bestFit="1" customWidth="1"/>
    <col min="5" max="5" width="48.85546875" bestFit="1" customWidth="1"/>
    <col min="6" max="6" width="7.7109375" bestFit="1" customWidth="1"/>
    <col min="7" max="7" width="29.28515625" customWidth="1"/>
    <col min="8" max="8" width="7.42578125" bestFit="1" customWidth="1"/>
    <col min="9" max="9" width="33.85546875" customWidth="1"/>
    <col min="10" max="10" width="98.140625" bestFit="1" customWidth="1"/>
    <col min="11" max="11" width="18" bestFit="1" customWidth="1"/>
  </cols>
  <sheetData>
    <row r="1" spans="1:11" x14ac:dyDescent="0.25">
      <c r="A1" s="120" t="s">
        <v>267</v>
      </c>
      <c r="B1" s="120" t="s">
        <v>55</v>
      </c>
      <c r="C1" s="120" t="s">
        <v>268</v>
      </c>
      <c r="D1" s="120" t="s">
        <v>270</v>
      </c>
      <c r="E1" s="120" t="s">
        <v>315</v>
      </c>
      <c r="F1" s="120" t="s">
        <v>191</v>
      </c>
      <c r="G1" s="120" t="s">
        <v>507</v>
      </c>
      <c r="H1" s="120" t="s">
        <v>269</v>
      </c>
      <c r="I1" s="120" t="s">
        <v>506</v>
      </c>
      <c r="J1" s="120" t="s">
        <v>508</v>
      </c>
      <c r="K1" s="120" t="s">
        <v>267</v>
      </c>
    </row>
    <row r="2" spans="1:11" x14ac:dyDescent="0.25">
      <c r="A2" s="171" t="s">
        <v>531</v>
      </c>
      <c r="B2" s="20" t="str">
        <f t="shared" ref="B2:B38" si="0">LEFT(A2,2)</f>
        <v>56</v>
      </c>
      <c r="C2" s="20" t="s">
        <v>272</v>
      </c>
      <c r="D2" s="92">
        <v>5611</v>
      </c>
      <c r="E2" s="20" t="str">
        <f>VLOOKUP(D2,BU!$1:$1048576,2,FALSE)</f>
        <v>Data Analysis, Measurement and Reporting Unit</v>
      </c>
      <c r="F2" s="92">
        <v>80210</v>
      </c>
      <c r="G2" s="20" t="str">
        <f>VLOOKUP(F2,Account!$1:$1048576,2,FALSE)</f>
        <v>Casual Employment</v>
      </c>
      <c r="H2" s="92">
        <v>560001</v>
      </c>
      <c r="I2" s="20" t="str">
        <f>VLOOKUP(H2,Project!$1:$1048576,2,FALSE)</f>
        <v>VCAA Operating Costs</v>
      </c>
      <c r="J2" s="20" t="str">
        <f t="shared" ref="J2:J38" si="1">CONCATENATE(C2," &amp; ",E2," &amp; ",G2," &amp; ",I2)</f>
        <v>VCAA &amp; Data Analysis, Measurement and Reporting Unit &amp; Casual Employment &amp; VCAA Operating Costs</v>
      </c>
      <c r="K2" s="171" t="s">
        <v>273</v>
      </c>
    </row>
    <row r="3" spans="1:11" x14ac:dyDescent="0.25">
      <c r="A3" s="171" t="s">
        <v>532</v>
      </c>
      <c r="B3" s="20" t="str">
        <f t="shared" si="0"/>
        <v>56</v>
      </c>
      <c r="C3" s="20" t="s">
        <v>272</v>
      </c>
      <c r="D3" s="92">
        <v>5613</v>
      </c>
      <c r="E3" s="20" t="str">
        <f>VLOOKUP(D3,BU!$1:$1048576,2,FALSE)</f>
        <v>Assessment Centre Management Unit</v>
      </c>
      <c r="F3" s="92">
        <v>80210</v>
      </c>
      <c r="G3" s="20" t="str">
        <f>VLOOKUP(F3,Account!$1:$1048576,2,FALSE)</f>
        <v>Casual Employment</v>
      </c>
      <c r="H3" s="92">
        <v>560001</v>
      </c>
      <c r="I3" s="20" t="str">
        <f>VLOOKUP(H3,Project!$1:$1048576,2,FALSE)</f>
        <v>VCAA Operating Costs</v>
      </c>
      <c r="J3" s="20" t="str">
        <f t="shared" si="1"/>
        <v>VCAA &amp; Assessment Centre Management Unit &amp; Casual Employment &amp; VCAA Operating Costs</v>
      </c>
      <c r="K3" s="171" t="s">
        <v>274</v>
      </c>
    </row>
    <row r="4" spans="1:11" x14ac:dyDescent="0.25">
      <c r="A4" s="171" t="s">
        <v>533</v>
      </c>
      <c r="B4" s="20" t="str">
        <f t="shared" si="0"/>
        <v>56</v>
      </c>
      <c r="C4" s="20" t="s">
        <v>272</v>
      </c>
      <c r="D4" s="92">
        <v>5614</v>
      </c>
      <c r="E4" s="20" t="str">
        <f>VLOOKUP(D4,BU!$1:$1048576,2,FALSE)</f>
        <v>Student Records and Results Unit</v>
      </c>
      <c r="F4" s="92">
        <v>80210</v>
      </c>
      <c r="G4" s="20" t="str">
        <f>VLOOKUP(F4,Account!$1:$1048576,2,FALSE)</f>
        <v>Casual Employment</v>
      </c>
      <c r="H4" s="92">
        <v>560001</v>
      </c>
      <c r="I4" s="20" t="str">
        <f>VLOOKUP(H4,Project!$1:$1048576,2,FALSE)</f>
        <v>VCAA Operating Costs</v>
      </c>
      <c r="J4" s="20" t="str">
        <f t="shared" si="1"/>
        <v>VCAA &amp; Student Records and Results Unit &amp; Casual Employment &amp; VCAA Operating Costs</v>
      </c>
      <c r="K4" s="171" t="s">
        <v>279</v>
      </c>
    </row>
    <row r="5" spans="1:11" x14ac:dyDescent="0.25">
      <c r="A5" s="171" t="s">
        <v>534</v>
      </c>
      <c r="B5" s="20" t="str">
        <f t="shared" si="0"/>
        <v>56</v>
      </c>
      <c r="C5" s="20" t="s">
        <v>272</v>
      </c>
      <c r="D5" s="92">
        <v>5614</v>
      </c>
      <c r="E5" s="20" t="str">
        <f>VLOOKUP(D5,BU!$1:$1048576,2,FALSE)</f>
        <v>Student Records and Results Unit</v>
      </c>
      <c r="F5" s="92">
        <v>80210</v>
      </c>
      <c r="G5" s="20" t="str">
        <f>VLOOKUP(F5,Account!$1:$1048576,2,FALSE)</f>
        <v>Casual Employment</v>
      </c>
      <c r="H5" s="92">
        <v>561012</v>
      </c>
      <c r="I5" s="20" t="str">
        <f>VLOOKUP(H5,Project!$1:$1048576,2,FALSE)</f>
        <v>Victorian Student Number</v>
      </c>
      <c r="J5" s="20" t="str">
        <f t="shared" si="1"/>
        <v>VCAA &amp; Student Records and Results Unit &amp; Casual Employment &amp; Victorian Student Number</v>
      </c>
      <c r="K5" s="171" t="s">
        <v>280</v>
      </c>
    </row>
    <row r="6" spans="1:11" x14ac:dyDescent="0.25">
      <c r="A6" s="171" t="s">
        <v>535</v>
      </c>
      <c r="B6" s="20" t="str">
        <f t="shared" si="0"/>
        <v>56</v>
      </c>
      <c r="C6" s="20" t="s">
        <v>272</v>
      </c>
      <c r="D6" s="92">
        <v>5616</v>
      </c>
      <c r="E6" s="20" t="str">
        <f>VLOOKUP(D6,BU!$1:$1048576,2,FALSE)</f>
        <v>Assessment Operations Unit</v>
      </c>
      <c r="F6" s="92">
        <v>80210</v>
      </c>
      <c r="G6" s="20" t="str">
        <f>VLOOKUP(F6,Account!$1:$1048576,2,FALSE)</f>
        <v>Casual Employment</v>
      </c>
      <c r="H6" s="92">
        <v>561004</v>
      </c>
      <c r="I6" s="20" t="str">
        <f>VLOOKUP(H6,Project!$1:$1048576,2,FALSE)</f>
        <v>Arts Performance Assessment</v>
      </c>
      <c r="J6" s="20" t="str">
        <f t="shared" si="1"/>
        <v>VCAA &amp; Assessment Operations Unit &amp; Casual Employment &amp; Arts Performance Assessment</v>
      </c>
      <c r="K6" s="171" t="s">
        <v>282</v>
      </c>
    </row>
    <row r="7" spans="1:11" x14ac:dyDescent="0.25">
      <c r="A7" s="171" t="s">
        <v>536</v>
      </c>
      <c r="B7" s="20" t="str">
        <f t="shared" si="0"/>
        <v>56</v>
      </c>
      <c r="C7" s="20" t="s">
        <v>272</v>
      </c>
      <c r="D7" s="92">
        <v>5616</v>
      </c>
      <c r="E7" s="20" t="str">
        <f>VLOOKUP(D7,BU!$1:$1048576,2,FALSE)</f>
        <v>Assessment Operations Unit</v>
      </c>
      <c r="F7" s="92">
        <v>80210</v>
      </c>
      <c r="G7" s="20" t="str">
        <f>VLOOKUP(F7,Account!$1:$1048576,2,FALSE)</f>
        <v>Casual Employment</v>
      </c>
      <c r="H7" s="92">
        <v>561006</v>
      </c>
      <c r="I7" s="20" t="str">
        <f>VLOOKUP(H7,Project!$1:$1048576,2,FALSE)</f>
        <v>Examination Processing</v>
      </c>
      <c r="J7" s="20" t="str">
        <f t="shared" si="1"/>
        <v>VCAA &amp; Assessment Operations Unit &amp; Casual Employment &amp; Examination Processing</v>
      </c>
      <c r="K7" s="171" t="s">
        <v>283</v>
      </c>
    </row>
    <row r="8" spans="1:11" x14ac:dyDescent="0.25">
      <c r="A8" s="171" t="s">
        <v>537</v>
      </c>
      <c r="B8" s="20" t="str">
        <f t="shared" si="0"/>
        <v>56</v>
      </c>
      <c r="C8" s="20" t="s">
        <v>272</v>
      </c>
      <c r="D8" s="92">
        <v>5616</v>
      </c>
      <c r="E8" s="20" t="str">
        <f>VLOOKUP(D8,BU!$1:$1048576,2,FALSE)</f>
        <v>Assessment Operations Unit</v>
      </c>
      <c r="F8" s="92">
        <v>80210</v>
      </c>
      <c r="G8" s="20" t="str">
        <f>VLOOKUP(F8,Account!$1:$1048576,2,FALSE)</f>
        <v>Casual Employment</v>
      </c>
      <c r="H8" s="92">
        <v>561007</v>
      </c>
      <c r="I8" s="20" t="str">
        <f>VLOOKUP(H8,Project!$1:$1048576,2,FALSE)</f>
        <v>Special Provision</v>
      </c>
      <c r="J8" s="20" t="str">
        <f t="shared" si="1"/>
        <v>VCAA &amp; Assessment Operations Unit &amp; Casual Employment &amp; Special Provision</v>
      </c>
      <c r="K8" s="171" t="s">
        <v>284</v>
      </c>
    </row>
    <row r="9" spans="1:11" x14ac:dyDescent="0.25">
      <c r="A9" s="171" t="s">
        <v>538</v>
      </c>
      <c r="B9" s="20" t="str">
        <f t="shared" si="0"/>
        <v>56</v>
      </c>
      <c r="C9" s="20" t="s">
        <v>272</v>
      </c>
      <c r="D9" s="92">
        <v>5616</v>
      </c>
      <c r="E9" s="20" t="str">
        <f>VLOOKUP(D9,BU!$1:$1048576,2,FALSE)</f>
        <v>Assessment Operations Unit</v>
      </c>
      <c r="F9" s="92">
        <v>80210</v>
      </c>
      <c r="G9" s="20" t="str">
        <f>VLOOKUP(F9,Account!$1:$1048576,2,FALSE)</f>
        <v>Casual Employment</v>
      </c>
      <c r="H9" s="92">
        <v>561009</v>
      </c>
      <c r="I9" s="20" t="str">
        <f>VLOOKUP(H9,Project!$1:$1048576,2,FALSE)</f>
        <v>Examination Conduct and Administration</v>
      </c>
      <c r="J9" s="20" t="str">
        <f t="shared" si="1"/>
        <v>VCAA &amp; Assessment Operations Unit &amp; Casual Employment &amp; Examination Conduct and Administration</v>
      </c>
      <c r="K9" s="171" t="s">
        <v>285</v>
      </c>
    </row>
    <row r="10" spans="1:11" x14ac:dyDescent="0.25">
      <c r="A10" s="171" t="s">
        <v>539</v>
      </c>
      <c r="B10" s="20" t="str">
        <f t="shared" si="0"/>
        <v>56</v>
      </c>
      <c r="C10" s="20" t="s">
        <v>272</v>
      </c>
      <c r="D10" s="92">
        <v>5616</v>
      </c>
      <c r="E10" s="20" t="str">
        <f>VLOOKUP(D10,BU!$1:$1048576,2,FALSE)</f>
        <v>Assessment Operations Unit</v>
      </c>
      <c r="F10" s="92">
        <v>80210</v>
      </c>
      <c r="G10" s="20" t="str">
        <f>VLOOKUP(F10,Account!$1:$1048576,2,FALSE)</f>
        <v>Casual Employment</v>
      </c>
      <c r="H10" s="92">
        <v>561013</v>
      </c>
      <c r="I10" s="20" t="str">
        <f>VLOOKUP(H10,Project!$1:$1048576,2,FALSE)</f>
        <v>Data Management</v>
      </c>
      <c r="J10" s="20" t="str">
        <f t="shared" si="1"/>
        <v>VCAA &amp; Assessment Operations Unit &amp; Casual Employment &amp; Data Management</v>
      </c>
      <c r="K10" s="171" t="s">
        <v>286</v>
      </c>
    </row>
    <row r="11" spans="1:11" x14ac:dyDescent="0.25">
      <c r="A11" s="171" t="s">
        <v>540</v>
      </c>
      <c r="B11" s="20" t="str">
        <f t="shared" si="0"/>
        <v>56</v>
      </c>
      <c r="C11" s="20" t="s">
        <v>272</v>
      </c>
      <c r="D11" s="92">
        <v>5616</v>
      </c>
      <c r="E11" s="20" t="str">
        <f>VLOOKUP(D11,BU!$1:$1048576,2,FALSE)</f>
        <v>Assessment Operations Unit</v>
      </c>
      <c r="F11" s="92">
        <v>80210</v>
      </c>
      <c r="G11" s="20" t="str">
        <f>VLOOKUP(F11,Account!$1:$1048576,2,FALSE)</f>
        <v>Casual Employment</v>
      </c>
      <c r="H11" s="92">
        <v>561015</v>
      </c>
      <c r="I11" s="20" t="str">
        <f>VLOOKUP(H11,Project!$1:$1048576,2,FALSE)</f>
        <v>Assessment Support</v>
      </c>
      <c r="J11" s="20" t="str">
        <f t="shared" si="1"/>
        <v>VCAA &amp; Assessment Operations Unit &amp; Casual Employment &amp; Assessment Support</v>
      </c>
      <c r="K11" s="171" t="s">
        <v>287</v>
      </c>
    </row>
    <row r="12" spans="1:11" x14ac:dyDescent="0.25">
      <c r="A12" s="171" t="s">
        <v>541</v>
      </c>
      <c r="B12" s="20" t="str">
        <f t="shared" si="0"/>
        <v>56</v>
      </c>
      <c r="C12" s="20" t="s">
        <v>272</v>
      </c>
      <c r="D12" s="92">
        <v>5616</v>
      </c>
      <c r="E12" s="20" t="str">
        <f>VLOOKUP(D12,BU!$1:$1048576,2,FALSE)</f>
        <v>Assessment Operations Unit</v>
      </c>
      <c r="F12" s="92">
        <v>80213</v>
      </c>
      <c r="G12" s="20" t="str">
        <f>VLOOKUP(F12,Account!$1:$1048576,2,FALSE)</f>
        <v>Assessment Project Officer</v>
      </c>
      <c r="H12" s="92">
        <v>561015</v>
      </c>
      <c r="I12" s="20" t="str">
        <f>VLOOKUP(H12,Project!$1:$1048576,2,FALSE)</f>
        <v>Assessment Support</v>
      </c>
      <c r="J12" s="20" t="str">
        <f t="shared" si="1"/>
        <v>VCAA &amp; Assessment Operations Unit &amp; Assessment Project Officer &amp; Assessment Support</v>
      </c>
      <c r="K12" s="176" t="s">
        <v>288</v>
      </c>
    </row>
    <row r="13" spans="1:11" x14ac:dyDescent="0.25">
      <c r="A13" s="171" t="s">
        <v>580</v>
      </c>
      <c r="B13" s="20" t="str">
        <f t="shared" si="0"/>
        <v>56</v>
      </c>
      <c r="C13" s="20" t="s">
        <v>272</v>
      </c>
      <c r="D13" s="92">
        <v>5616</v>
      </c>
      <c r="E13" s="20" t="str">
        <f>VLOOKUP(D13,BU!$1:$1048576,2,FALSE)</f>
        <v>Assessment Operations Unit</v>
      </c>
      <c r="F13" s="92">
        <v>80210</v>
      </c>
      <c r="G13" s="20" t="str">
        <f>VLOOKUP(F13,Account!$1:$1048576,2,FALSE)</f>
        <v>Casual Employment</v>
      </c>
      <c r="H13" s="92">
        <v>563036</v>
      </c>
      <c r="I13" s="20" t="str">
        <f>VLOOKUP(H13,Project!$1:$1048576,2,FALSE)</f>
        <v>Northern Hemisphere Academic Timeline</v>
      </c>
      <c r="J13" s="20" t="str">
        <f t="shared" si="1"/>
        <v>VCAA &amp; Assessment Operations Unit &amp; Casual Employment &amp; Northern Hemisphere Academic Timeline</v>
      </c>
      <c r="K13" s="171" t="s">
        <v>569</v>
      </c>
    </row>
    <row r="14" spans="1:11" x14ac:dyDescent="0.25">
      <c r="A14" s="171" t="s">
        <v>542</v>
      </c>
      <c r="B14" s="20" t="str">
        <f t="shared" si="0"/>
        <v>56</v>
      </c>
      <c r="C14" s="20" t="s">
        <v>272</v>
      </c>
      <c r="D14" s="92">
        <v>5617</v>
      </c>
      <c r="E14" s="20" t="str">
        <f>VLOOKUP(D14,BU!$1:$1048576,2,FALSE)</f>
        <v>Assessment Programs Unit</v>
      </c>
      <c r="F14" s="92">
        <v>80210</v>
      </c>
      <c r="G14" s="20" t="str">
        <f>VLOOKUP(F14,Account!$1:$1048576,2,FALSE)</f>
        <v>Casual Employment</v>
      </c>
      <c r="H14" s="92">
        <v>560001</v>
      </c>
      <c r="I14" s="20" t="str">
        <f>VLOOKUP(H14,Project!$1:$1048576,2,FALSE)</f>
        <v>VCAA Operating Costs</v>
      </c>
      <c r="J14" s="20" t="str">
        <f t="shared" si="1"/>
        <v>VCAA &amp; Assessment Programs Unit &amp; Casual Employment &amp; VCAA Operating Costs</v>
      </c>
      <c r="K14" s="171" t="s">
        <v>289</v>
      </c>
    </row>
    <row r="15" spans="1:11" x14ac:dyDescent="0.25">
      <c r="A15" s="171" t="s">
        <v>543</v>
      </c>
      <c r="B15" s="20" t="str">
        <f t="shared" si="0"/>
        <v>56</v>
      </c>
      <c r="C15" s="20" t="s">
        <v>272</v>
      </c>
      <c r="D15" s="92">
        <v>5617</v>
      </c>
      <c r="E15" s="20" t="str">
        <f>VLOOKUP(D15,BU!$1:$1048576,2,FALSE)</f>
        <v>Assessment Programs Unit</v>
      </c>
      <c r="F15" s="92">
        <v>80210</v>
      </c>
      <c r="G15" s="20" t="str">
        <f>VLOOKUP(F15,Account!$1:$1048576,2,FALSE)</f>
        <v>Casual Employment</v>
      </c>
      <c r="H15" s="92">
        <v>561050</v>
      </c>
      <c r="I15" s="20" t="str">
        <f>VLOOKUP(H15,Project!$1:$1048576,2,FALSE)</f>
        <v>NAPLAN Assessment and reporting</v>
      </c>
      <c r="J15" s="20" t="str">
        <f t="shared" si="1"/>
        <v>VCAA &amp; Assessment Programs Unit &amp; Casual Employment &amp; NAPLAN Assessment and reporting</v>
      </c>
      <c r="K15" s="171" t="s">
        <v>290</v>
      </c>
    </row>
    <row r="16" spans="1:11" x14ac:dyDescent="0.25">
      <c r="A16" s="171" t="s">
        <v>544</v>
      </c>
      <c r="B16" s="20" t="str">
        <f t="shared" si="0"/>
        <v>56</v>
      </c>
      <c r="C16" s="20" t="s">
        <v>272</v>
      </c>
      <c r="D16" s="92">
        <v>5617</v>
      </c>
      <c r="E16" s="20" t="str">
        <f>VLOOKUP(D16,BU!$1:$1048576,2,FALSE)</f>
        <v>Assessment Programs Unit</v>
      </c>
      <c r="F16" s="92">
        <v>80210</v>
      </c>
      <c r="G16" s="20" t="str">
        <f>VLOOKUP(F16,Account!$1:$1048576,2,FALSE)</f>
        <v>Casual Employment</v>
      </c>
      <c r="H16" s="92">
        <v>561053</v>
      </c>
      <c r="I16" s="20" t="str">
        <f>VLOOKUP(H16,Project!$1:$1048576,2,FALSE)</f>
        <v>NAPLAN Online</v>
      </c>
      <c r="J16" s="20" t="str">
        <f t="shared" si="1"/>
        <v>VCAA &amp; Assessment Programs Unit &amp; Casual Employment &amp; NAPLAN Online</v>
      </c>
      <c r="K16" s="171" t="s">
        <v>291</v>
      </c>
    </row>
    <row r="17" spans="1:11" x14ac:dyDescent="0.25">
      <c r="A17" s="171" t="s">
        <v>545</v>
      </c>
      <c r="B17" s="20" t="str">
        <f t="shared" si="0"/>
        <v>56</v>
      </c>
      <c r="C17" s="20" t="s">
        <v>272</v>
      </c>
      <c r="D17" s="92">
        <v>5617</v>
      </c>
      <c r="E17" s="20" t="str">
        <f>VLOOKUP(D17,BU!$1:$1048576,2,FALSE)</f>
        <v>Assessment Programs Unit</v>
      </c>
      <c r="F17" s="92">
        <v>80210</v>
      </c>
      <c r="G17" s="20" t="str">
        <f>VLOOKUP(F17,Account!$1:$1048576,2,FALSE)</f>
        <v>Casual Employment</v>
      </c>
      <c r="H17" s="92">
        <v>561060</v>
      </c>
      <c r="I17" s="20" t="str">
        <f>VLOOKUP(H17,Project!$1:$1048576,2,FALSE)</f>
        <v xml:space="preserve">On Demand Assessment </v>
      </c>
      <c r="J17" s="20" t="str">
        <f t="shared" si="1"/>
        <v xml:space="preserve">VCAA &amp; Assessment Programs Unit &amp; Casual Employment &amp; On Demand Assessment </v>
      </c>
      <c r="K17" s="171" t="s">
        <v>292</v>
      </c>
    </row>
    <row r="18" spans="1:11" x14ac:dyDescent="0.25">
      <c r="A18" s="171" t="s">
        <v>546</v>
      </c>
      <c r="B18" s="20" t="str">
        <f t="shared" si="0"/>
        <v>56</v>
      </c>
      <c r="C18" s="20" t="s">
        <v>272</v>
      </c>
      <c r="D18" s="92">
        <v>5621</v>
      </c>
      <c r="E18" s="20" t="str">
        <f>VLOOKUP(D18,BU!$1:$1048576,2,FALSE)</f>
        <v>Curriculum Managers Unit</v>
      </c>
      <c r="F18" s="92">
        <v>80210</v>
      </c>
      <c r="G18" s="20" t="str">
        <f>VLOOKUP(F18,Account!$1:$1048576,2,FALSE)</f>
        <v>Casual Employment</v>
      </c>
      <c r="H18" s="92">
        <v>560001</v>
      </c>
      <c r="I18" s="20" t="str">
        <f>VLOOKUP(H18,Project!$1:$1048576,2,FALSE)</f>
        <v>VCAA Operating Costs</v>
      </c>
      <c r="J18" s="20" t="str">
        <f t="shared" si="1"/>
        <v>VCAA &amp; Curriculum Managers Unit &amp; Casual Employment &amp; VCAA Operating Costs</v>
      </c>
      <c r="K18" s="171" t="s">
        <v>293</v>
      </c>
    </row>
    <row r="19" spans="1:11" x14ac:dyDescent="0.25">
      <c r="A19" s="171" t="s">
        <v>547</v>
      </c>
      <c r="B19" s="20" t="str">
        <f t="shared" si="0"/>
        <v>56</v>
      </c>
      <c r="C19" s="20" t="s">
        <v>272</v>
      </c>
      <c r="D19" s="92">
        <v>5622</v>
      </c>
      <c r="E19" s="20" t="str">
        <f>VLOOKUP(D19,BU!$1:$1048576,2,FALSE)</f>
        <v>VCE Curriculum (Victorian Certificate of Education) Unit</v>
      </c>
      <c r="F19" s="92">
        <v>80210</v>
      </c>
      <c r="G19" s="20" t="str">
        <f>VLOOKUP(F19,Account!$1:$1048576,2,FALSE)</f>
        <v>Casual Employment</v>
      </c>
      <c r="H19" s="92">
        <v>560001</v>
      </c>
      <c r="I19" s="20" t="str">
        <f>VLOOKUP(H19,Project!$1:$1048576,2,FALSE)</f>
        <v>VCAA Operating Costs</v>
      </c>
      <c r="J19" s="20" t="str">
        <f t="shared" si="1"/>
        <v>VCAA &amp; VCE Curriculum (Victorian Certificate of Education) Unit &amp; Casual Employment &amp; VCAA Operating Costs</v>
      </c>
      <c r="K19" s="176" t="s">
        <v>515</v>
      </c>
    </row>
    <row r="20" spans="1:11" x14ac:dyDescent="0.25">
      <c r="A20" s="171" t="s">
        <v>548</v>
      </c>
      <c r="B20" s="20" t="str">
        <f t="shared" si="0"/>
        <v>56</v>
      </c>
      <c r="C20" s="20" t="s">
        <v>272</v>
      </c>
      <c r="D20" s="92">
        <v>5622</v>
      </c>
      <c r="E20" s="20" t="str">
        <f>VLOOKUP(D20,BU!$1:$1048576,2,FALSE)</f>
        <v>VCE Curriculum (Victorian Certificate of Education) Unit</v>
      </c>
      <c r="F20" s="92">
        <v>80210</v>
      </c>
      <c r="G20" s="20" t="str">
        <f>VLOOKUP(F20,Account!$1:$1048576,2,FALSE)</f>
        <v>Casual Employment</v>
      </c>
      <c r="H20" s="92">
        <v>563021</v>
      </c>
      <c r="I20" s="20" t="str">
        <f>VLOOKUP(H20,Project!$1:$1048576,2,FALSE)</f>
        <v>VCE Study Review</v>
      </c>
      <c r="J20" s="20" t="str">
        <f t="shared" si="1"/>
        <v>VCAA &amp; VCE Curriculum (Victorian Certificate of Education) Unit &amp; Casual Employment &amp; VCE Study Review</v>
      </c>
      <c r="K20" s="171" t="s">
        <v>294</v>
      </c>
    </row>
    <row r="21" spans="1:11" x14ac:dyDescent="0.25">
      <c r="A21" s="171" t="s">
        <v>549</v>
      </c>
      <c r="B21" s="20" t="str">
        <f t="shared" si="0"/>
        <v>56</v>
      </c>
      <c r="C21" s="20" t="s">
        <v>272</v>
      </c>
      <c r="D21" s="92">
        <v>5627</v>
      </c>
      <c r="E21" s="20" t="str">
        <f>VLOOKUP(D21,BU!$1:$1048576,2,FALSE)</f>
        <v>Early Years Unit</v>
      </c>
      <c r="F21" s="92">
        <v>80210</v>
      </c>
      <c r="G21" s="20" t="str">
        <f>VLOOKUP(F21,Account!$1:$1048576,2,FALSE)</f>
        <v>Casual Employment</v>
      </c>
      <c r="H21" s="92">
        <v>563069</v>
      </c>
      <c r="I21" s="20" t="str">
        <f>VLOOKUP(H21,Project!$1:$1048576,2,FALSE)</f>
        <v>Resource distribution and resource reprinting costs</v>
      </c>
      <c r="J21" s="20" t="str">
        <f t="shared" si="1"/>
        <v>VCAA &amp; Early Years Unit &amp; Casual Employment &amp; Resource distribution and resource reprinting costs</v>
      </c>
      <c r="K21" s="171" t="s">
        <v>295</v>
      </c>
    </row>
    <row r="22" spans="1:11" x14ac:dyDescent="0.25">
      <c r="A22" s="171" t="s">
        <v>550</v>
      </c>
      <c r="B22" s="20" t="str">
        <f t="shared" si="0"/>
        <v>56</v>
      </c>
      <c r="C22" s="20" t="s">
        <v>272</v>
      </c>
      <c r="D22" s="92">
        <v>5628</v>
      </c>
      <c r="E22" s="20" t="str">
        <f>VLOOKUP(D22,BU!$1:$1048576,2,FALSE)</f>
        <v>Curriculum Executive Director</v>
      </c>
      <c r="F22" s="92">
        <v>80210</v>
      </c>
      <c r="G22" s="20" t="str">
        <f>VLOOKUP(F22,Account!$1:$1048576,2,FALSE)</f>
        <v>Casual Employment</v>
      </c>
      <c r="H22" s="92">
        <v>560001</v>
      </c>
      <c r="I22" s="20" t="str">
        <f>VLOOKUP(H22,Project!$1:$1048576,2,FALSE)</f>
        <v>VCAA Operating Costs</v>
      </c>
      <c r="J22" s="20" t="str">
        <f t="shared" si="1"/>
        <v>VCAA &amp; Curriculum Executive Director &amp; Casual Employment &amp; VCAA Operating Costs</v>
      </c>
      <c r="K22" s="171" t="s">
        <v>296</v>
      </c>
    </row>
    <row r="23" spans="1:11" x14ac:dyDescent="0.25">
      <c r="A23" s="171" t="s">
        <v>551</v>
      </c>
      <c r="B23" s="20" t="str">
        <f t="shared" si="0"/>
        <v>56</v>
      </c>
      <c r="C23" s="20" t="s">
        <v>272</v>
      </c>
      <c r="D23" s="92">
        <v>5629</v>
      </c>
      <c r="E23" s="20" t="str">
        <f>VLOOKUP(D23,BU!$1:$1048576,2,FALSE)</f>
        <v>VCE Examinations Unit</v>
      </c>
      <c r="F23" s="92">
        <v>80210</v>
      </c>
      <c r="G23" s="20" t="str">
        <f>VLOOKUP(F23,Account!$1:$1048576,2,FALSE)</f>
        <v>Casual Employment</v>
      </c>
      <c r="H23" s="92">
        <v>560001</v>
      </c>
      <c r="I23" s="20" t="str">
        <f>VLOOKUP(H23,Project!$1:$1048576,2,FALSE)</f>
        <v>VCAA Operating Costs</v>
      </c>
      <c r="J23" s="20" t="str">
        <f t="shared" si="1"/>
        <v>VCAA &amp; VCE Examinations Unit &amp; Casual Employment &amp; VCAA Operating Costs</v>
      </c>
      <c r="K23" s="171" t="s">
        <v>297</v>
      </c>
    </row>
    <row r="24" spans="1:11" x14ac:dyDescent="0.25">
      <c r="A24" s="171" t="s">
        <v>552</v>
      </c>
      <c r="B24" s="20" t="str">
        <f t="shared" si="0"/>
        <v>56</v>
      </c>
      <c r="C24" s="20" t="s">
        <v>272</v>
      </c>
      <c r="D24" s="92">
        <v>5629</v>
      </c>
      <c r="E24" s="20" t="str">
        <f>VLOOKUP(D24,BU!$1:$1048576,2,FALSE)</f>
        <v>VCE Examinations Unit</v>
      </c>
      <c r="F24" s="92">
        <v>80210</v>
      </c>
      <c r="G24" s="20" t="str">
        <f>VLOOKUP(F24,Account!$1:$1048576,2,FALSE)</f>
        <v>Casual Employment</v>
      </c>
      <c r="H24" s="92">
        <v>561001</v>
      </c>
      <c r="I24" s="20" t="str">
        <f>VLOOKUP(H24,Project!$1:$1048576,2,FALSE)</f>
        <v>Examination Setting and Vetting</v>
      </c>
      <c r="J24" s="20" t="str">
        <f t="shared" si="1"/>
        <v>VCAA &amp; VCE Examinations Unit &amp; Casual Employment &amp; Examination Setting and Vetting</v>
      </c>
      <c r="K24" s="171" t="s">
        <v>298</v>
      </c>
    </row>
    <row r="25" spans="1:11" x14ac:dyDescent="0.25">
      <c r="A25" s="171" t="s">
        <v>553</v>
      </c>
      <c r="B25" s="20" t="str">
        <f t="shared" si="0"/>
        <v>56</v>
      </c>
      <c r="C25" s="20" t="s">
        <v>272</v>
      </c>
      <c r="D25" s="92">
        <v>5629</v>
      </c>
      <c r="E25" s="20" t="str">
        <f>VLOOKUP(D25,BU!$1:$1048576,2,FALSE)</f>
        <v>VCE Examinations Unit</v>
      </c>
      <c r="F25" s="92">
        <v>80210</v>
      </c>
      <c r="G25" s="20" t="str">
        <f>VLOOKUP(F25,Account!$1:$1048576,2,FALSE)</f>
        <v>Casual Employment</v>
      </c>
      <c r="H25" s="92">
        <v>561002</v>
      </c>
      <c r="I25" s="20" t="str">
        <f>VLOOKUP(H25,Project!$1:$1048576,2,FALSE)</f>
        <v>Examination Production and Printing</v>
      </c>
      <c r="J25" s="20" t="str">
        <f t="shared" si="1"/>
        <v>VCAA &amp; VCE Examinations Unit &amp; Casual Employment &amp; Examination Production and Printing</v>
      </c>
      <c r="K25" s="171" t="s">
        <v>299</v>
      </c>
    </row>
    <row r="26" spans="1:11" x14ac:dyDescent="0.25">
      <c r="A26" s="171" t="s">
        <v>581</v>
      </c>
      <c r="B26" s="20" t="str">
        <f t="shared" si="0"/>
        <v>56</v>
      </c>
      <c r="C26" s="20" t="s">
        <v>272</v>
      </c>
      <c r="D26" s="92">
        <v>5648</v>
      </c>
      <c r="E26" s="20" t="str">
        <f>VLOOKUP(D26,BU!$1:$1048576,2,FALSE)</f>
        <v>Assurance and Improvements Unit</v>
      </c>
      <c r="F26" s="92">
        <v>80104</v>
      </c>
      <c r="G26" s="20" t="str">
        <f>VLOOKUP(F26,Account!$1:$1048576,2,FALSE)</f>
        <v>Payroll Related Board Members</v>
      </c>
      <c r="H26" s="92">
        <v>560001</v>
      </c>
      <c r="I26" s="20" t="str">
        <f>VLOOKUP(H26,Project!$1:$1048576,2,FALSE)</f>
        <v>VCAA Operating Costs</v>
      </c>
      <c r="J26" s="20" t="str">
        <f t="shared" si="1"/>
        <v>VCAA &amp; Assurance and Improvements Unit &amp; Payroll Related Board Members &amp; VCAA Operating Costs</v>
      </c>
      <c r="K26" s="176" t="s">
        <v>582</v>
      </c>
    </row>
    <row r="27" spans="1:11" x14ac:dyDescent="0.25">
      <c r="A27" s="171" t="s">
        <v>554</v>
      </c>
      <c r="B27" s="20" t="str">
        <f t="shared" si="0"/>
        <v>56</v>
      </c>
      <c r="C27" s="20" t="s">
        <v>272</v>
      </c>
      <c r="D27" s="92">
        <v>5641</v>
      </c>
      <c r="E27" s="20" t="str">
        <f>VLOOKUP(D27,BU!$1:$1048576,2,FALSE)</f>
        <v>Technology Infrastructure Unit</v>
      </c>
      <c r="F27" s="92">
        <v>80210</v>
      </c>
      <c r="G27" s="20" t="str">
        <f>VLOOKUP(F27,Account!$1:$1048576,2,FALSE)</f>
        <v>Casual Employment</v>
      </c>
      <c r="H27" s="92">
        <v>560001</v>
      </c>
      <c r="I27" s="20" t="str">
        <f>VLOOKUP(H27,Project!$1:$1048576,2,FALSE)</f>
        <v>VCAA Operating Costs</v>
      </c>
      <c r="J27" s="20" t="str">
        <f t="shared" si="1"/>
        <v>VCAA &amp; Technology Infrastructure Unit &amp; Casual Employment &amp; VCAA Operating Costs</v>
      </c>
      <c r="K27" s="171" t="s">
        <v>300</v>
      </c>
    </row>
    <row r="28" spans="1:11" x14ac:dyDescent="0.25">
      <c r="A28" s="171" t="s">
        <v>555</v>
      </c>
      <c r="B28" s="20" t="str">
        <f t="shared" si="0"/>
        <v>56</v>
      </c>
      <c r="C28" s="20" t="s">
        <v>272</v>
      </c>
      <c r="D28" s="92">
        <v>5645</v>
      </c>
      <c r="E28" s="20" t="str">
        <f>VLOOKUP(D28,BU!$1:$1048576,2,FALSE)</f>
        <v>Human Resources Unit</v>
      </c>
      <c r="F28" s="92">
        <v>80210</v>
      </c>
      <c r="G28" s="20" t="str">
        <f>VLOOKUP(F28,Account!$1:$1048576,2,FALSE)</f>
        <v>Casual Employment</v>
      </c>
      <c r="H28" s="92">
        <v>560001</v>
      </c>
      <c r="I28" s="20" t="str">
        <f>VLOOKUP(H28,Project!$1:$1048576,2,FALSE)</f>
        <v>VCAA Operating Costs</v>
      </c>
      <c r="J28" s="20" t="str">
        <f t="shared" si="1"/>
        <v>VCAA &amp; Human Resources Unit &amp; Casual Employment &amp; VCAA Operating Costs</v>
      </c>
      <c r="K28" s="171" t="s">
        <v>303</v>
      </c>
    </row>
    <row r="29" spans="1:11" x14ac:dyDescent="0.25">
      <c r="A29" s="171" t="s">
        <v>556</v>
      </c>
      <c r="B29" s="20" t="str">
        <f t="shared" si="0"/>
        <v>56</v>
      </c>
      <c r="C29" s="20" t="s">
        <v>272</v>
      </c>
      <c r="D29" s="92">
        <v>5647</v>
      </c>
      <c r="E29" s="20" t="str">
        <f>VLOOKUP(D29,BU!$1:$1048576,2,FALSE)</f>
        <v>Legal Services Unit</v>
      </c>
      <c r="F29" s="92">
        <v>80086</v>
      </c>
      <c r="G29" s="20" t="str">
        <f>VLOOKUP(F29,Account!$1:$1048576,2,FALSE)</f>
        <v>Casuals Employment Non-School</v>
      </c>
      <c r="H29" s="92">
        <v>567001</v>
      </c>
      <c r="I29" s="20" t="str">
        <f>VLOOKUP(H29,Project!$1:$1048576,2,FALSE)</f>
        <v>Investigation and Compliance</v>
      </c>
      <c r="J29" s="20" t="str">
        <f t="shared" si="1"/>
        <v>VCAA &amp; Legal Services Unit &amp; Casuals Employment Non-School &amp; Investigation and Compliance</v>
      </c>
      <c r="K29" s="171" t="s">
        <v>304</v>
      </c>
    </row>
    <row r="30" spans="1:11" x14ac:dyDescent="0.25">
      <c r="A30" s="171" t="s">
        <v>557</v>
      </c>
      <c r="B30" s="20" t="str">
        <f t="shared" si="0"/>
        <v>56</v>
      </c>
      <c r="C30" s="20" t="s">
        <v>272</v>
      </c>
      <c r="D30" s="92">
        <v>5649</v>
      </c>
      <c r="E30" s="20" t="str">
        <f>VLOOKUP(D30,BU!$1:$1048576,2,FALSE)</f>
        <v>Communications Unit</v>
      </c>
      <c r="F30" s="92">
        <v>80086</v>
      </c>
      <c r="G30" s="20" t="str">
        <f>VLOOKUP(F30,Account!$1:$1048576,2,FALSE)</f>
        <v>Casuals Employment Non-School</v>
      </c>
      <c r="H30" s="92">
        <v>560001</v>
      </c>
      <c r="I30" s="20" t="str">
        <f>VLOOKUP(H30,Project!$1:$1048576,2,FALSE)</f>
        <v>VCAA Operating Costs</v>
      </c>
      <c r="J30" s="20" t="str">
        <f t="shared" si="1"/>
        <v>VCAA &amp; Communications Unit &amp; Casuals Employment Non-School &amp; VCAA Operating Costs</v>
      </c>
      <c r="K30" s="171" t="s">
        <v>305</v>
      </c>
    </row>
    <row r="31" spans="1:11" x14ac:dyDescent="0.25">
      <c r="A31" s="171" t="s">
        <v>558</v>
      </c>
      <c r="B31" s="20" t="str">
        <f t="shared" si="0"/>
        <v>56</v>
      </c>
      <c r="C31" s="20" t="s">
        <v>272</v>
      </c>
      <c r="D31" s="92">
        <v>5649</v>
      </c>
      <c r="E31" s="20" t="str">
        <f>VLOOKUP(D31,BU!$1:$1048576,2,FALSE)</f>
        <v>Communications Unit</v>
      </c>
      <c r="F31" s="92">
        <v>80210</v>
      </c>
      <c r="G31" s="20" t="str">
        <f>VLOOKUP(F31,Account!$1:$1048576,2,FALSE)</f>
        <v>Casual Employment</v>
      </c>
      <c r="H31" s="92">
        <v>560001</v>
      </c>
      <c r="I31" s="20" t="str">
        <f>VLOOKUP(H31,Project!$1:$1048576,2,FALSE)</f>
        <v>VCAA Operating Costs</v>
      </c>
      <c r="J31" s="20" t="str">
        <f t="shared" si="1"/>
        <v>VCAA &amp; Communications Unit &amp; Casual Employment &amp; VCAA Operating Costs</v>
      </c>
      <c r="K31" s="171" t="s">
        <v>306</v>
      </c>
    </row>
    <row r="32" spans="1:11" x14ac:dyDescent="0.25">
      <c r="A32" s="171" t="s">
        <v>559</v>
      </c>
      <c r="B32" s="20" t="str">
        <f t="shared" si="0"/>
        <v>56</v>
      </c>
      <c r="C32" s="20" t="s">
        <v>272</v>
      </c>
      <c r="D32" s="92">
        <v>5649</v>
      </c>
      <c r="E32" s="20" t="str">
        <f>VLOOKUP(D32,BU!$1:$1048576,2,FALSE)</f>
        <v>Communications Unit</v>
      </c>
      <c r="F32" s="92">
        <v>80210</v>
      </c>
      <c r="G32" s="20" t="str">
        <f>VLOOKUP(F32,Account!$1:$1048576,2,FALSE)</f>
        <v>Casual Employment</v>
      </c>
      <c r="H32" s="92">
        <v>564050</v>
      </c>
      <c r="I32" s="20" t="str">
        <f>VLOOKUP(H32,Project!$1:$1048576,2,FALSE)</f>
        <v>Season of Excellence</v>
      </c>
      <c r="J32" s="20" t="str">
        <f t="shared" si="1"/>
        <v>VCAA &amp; Communications Unit &amp; Casual Employment &amp; Season of Excellence</v>
      </c>
      <c r="K32" s="171" t="s">
        <v>307</v>
      </c>
    </row>
    <row r="33" spans="1:11" x14ac:dyDescent="0.25">
      <c r="A33" s="171" t="s">
        <v>560</v>
      </c>
      <c r="B33" s="20" t="str">
        <f t="shared" si="0"/>
        <v>56</v>
      </c>
      <c r="C33" s="20" t="s">
        <v>272</v>
      </c>
      <c r="D33" s="92">
        <v>5649</v>
      </c>
      <c r="E33" s="20" t="str">
        <f>VLOOKUP(D33,BU!$1:$1048576,2,FALSE)</f>
        <v>Communications Unit</v>
      </c>
      <c r="F33" s="92">
        <v>80210</v>
      </c>
      <c r="G33" s="20" t="str">
        <f>VLOOKUP(F33,Account!$1:$1048576,2,FALSE)</f>
        <v>Casual Employment</v>
      </c>
      <c r="H33" s="92">
        <v>564051</v>
      </c>
      <c r="I33" s="20" t="str">
        <f>VLOOKUP(H33,Project!$1:$1048576,2,FALSE)</f>
        <v>VCAA Events</v>
      </c>
      <c r="J33" s="20" t="str">
        <f t="shared" si="1"/>
        <v>VCAA &amp; Communications Unit &amp; Casual Employment &amp; VCAA Events</v>
      </c>
      <c r="K33" s="171" t="s">
        <v>308</v>
      </c>
    </row>
    <row r="34" spans="1:11" x14ac:dyDescent="0.25">
      <c r="A34" s="171" t="s">
        <v>561</v>
      </c>
      <c r="B34" s="20" t="str">
        <f t="shared" si="0"/>
        <v>56</v>
      </c>
      <c r="C34" s="20" t="s">
        <v>272</v>
      </c>
      <c r="D34" s="92">
        <v>5649</v>
      </c>
      <c r="E34" s="20" t="str">
        <f>VLOOKUP(D34,BU!$1:$1048576,2,FALSE)</f>
        <v>Communications Unit</v>
      </c>
      <c r="F34" s="92">
        <v>80210</v>
      </c>
      <c r="G34" s="20" t="str">
        <f>VLOOKUP(F34,Account!$1:$1048576,2,FALSE)</f>
        <v>Casual Employment</v>
      </c>
      <c r="H34" s="92">
        <v>564053</v>
      </c>
      <c r="I34" s="20" t="str">
        <f>VLOOKUP(H34,Project!$1:$1048576,2,FALSE)</f>
        <v>Post Results Enquiry Service</v>
      </c>
      <c r="J34" s="20" t="str">
        <f t="shared" si="1"/>
        <v>VCAA &amp; Communications Unit &amp; Casual Employment &amp; Post Results Enquiry Service</v>
      </c>
      <c r="K34" s="171" t="s">
        <v>309</v>
      </c>
    </row>
    <row r="35" spans="1:11" x14ac:dyDescent="0.25">
      <c r="A35" s="171" t="s">
        <v>562</v>
      </c>
      <c r="B35" s="20" t="str">
        <f t="shared" si="0"/>
        <v>56</v>
      </c>
      <c r="C35" s="20" t="s">
        <v>272</v>
      </c>
      <c r="D35" s="92">
        <v>5649</v>
      </c>
      <c r="E35" s="20" t="str">
        <f>VLOOKUP(D35,BU!$1:$1048576,2,FALSE)</f>
        <v>Communications Unit</v>
      </c>
      <c r="F35" s="92">
        <v>80210</v>
      </c>
      <c r="G35" s="20" t="str">
        <f>VLOOKUP(F35,Account!$1:$1048576,2,FALSE)</f>
        <v>Casual Employment</v>
      </c>
      <c r="H35" s="92">
        <v>564055</v>
      </c>
      <c r="I35" s="20" t="str">
        <f>VLOOKUP(H35,Project!$1:$1048576,2,FALSE)</f>
        <v>Short History of the VCAA</v>
      </c>
      <c r="J35" s="20" t="str">
        <f t="shared" si="1"/>
        <v>VCAA &amp; Communications Unit &amp; Casual Employment &amp; Short History of the VCAA</v>
      </c>
      <c r="K35" s="171" t="s">
        <v>310</v>
      </c>
    </row>
    <row r="36" spans="1:11" x14ac:dyDescent="0.25">
      <c r="A36" s="171" t="s">
        <v>563</v>
      </c>
      <c r="B36" s="20" t="str">
        <f t="shared" si="0"/>
        <v>56</v>
      </c>
      <c r="C36" s="20" t="s">
        <v>272</v>
      </c>
      <c r="D36" s="92">
        <v>5651</v>
      </c>
      <c r="E36" s="20" t="str">
        <f>VLOOKUP(D36,BU!$1:$1048576,2,FALSE)</f>
        <v>Priority Assessment Projects Unit</v>
      </c>
      <c r="F36" s="92">
        <v>80210</v>
      </c>
      <c r="G36" s="20" t="str">
        <f>VLOOKUP(F36,Account!$1:$1048576,2,FALSE)</f>
        <v>Casual Employment</v>
      </c>
      <c r="H36" s="92">
        <v>561061</v>
      </c>
      <c r="I36" s="20" t="str">
        <f>VLOOKUP(H36,Project!$1:$1048576,2,FALSE)</f>
        <v>Insight - Part B</v>
      </c>
      <c r="J36" s="20" t="str">
        <f t="shared" si="1"/>
        <v>VCAA &amp; Priority Assessment Projects Unit &amp; Casual Employment &amp; Insight - Part B</v>
      </c>
      <c r="K36" s="171" t="s">
        <v>312</v>
      </c>
    </row>
    <row r="37" spans="1:11" x14ac:dyDescent="0.25">
      <c r="A37" s="171" t="s">
        <v>564</v>
      </c>
      <c r="B37" s="20" t="str">
        <f t="shared" si="0"/>
        <v>56</v>
      </c>
      <c r="C37" s="20" t="s">
        <v>272</v>
      </c>
      <c r="D37" s="92">
        <v>5651</v>
      </c>
      <c r="E37" s="20" t="str">
        <f>VLOOKUP(D37,BU!$1:$1048576,2,FALSE)</f>
        <v>Priority Assessment Projects Unit</v>
      </c>
      <c r="F37" s="92">
        <v>80210</v>
      </c>
      <c r="G37" s="20" t="str">
        <f>VLOOKUP(F37,Account!$1:$1048576,2,FALSE)</f>
        <v>Casual Employment</v>
      </c>
      <c r="H37" s="92">
        <v>561062</v>
      </c>
      <c r="I37" s="20" t="str">
        <f>VLOOKUP(H37,Project!$1:$1048576,2,FALSE)</f>
        <v>Digital Assessment Library</v>
      </c>
      <c r="J37" s="20" t="str">
        <f t="shared" si="1"/>
        <v>VCAA &amp; Priority Assessment Projects Unit &amp; Casual Employment &amp; Digital Assessment Library</v>
      </c>
      <c r="K37" s="171" t="s">
        <v>313</v>
      </c>
    </row>
    <row r="38" spans="1:11" x14ac:dyDescent="0.25">
      <c r="A38" s="171" t="s">
        <v>565</v>
      </c>
      <c r="B38" s="20" t="str">
        <f t="shared" si="0"/>
        <v>56</v>
      </c>
      <c r="C38" s="20" t="s">
        <v>272</v>
      </c>
      <c r="D38" s="92">
        <v>5651</v>
      </c>
      <c r="E38" s="20" t="str">
        <f>VLOOKUP(D38,BU!$1:$1048576,2,FALSE)</f>
        <v>Priority Assessment Projects Unit</v>
      </c>
      <c r="F38" s="92">
        <v>80210</v>
      </c>
      <c r="G38" s="20" t="str">
        <f>VLOOKUP(F38,Account!$1:$1048576,2,FALSE)</f>
        <v>Casual Employment</v>
      </c>
      <c r="H38" s="92">
        <v>561063</v>
      </c>
      <c r="I38" s="20" t="str">
        <f>VLOOKUP(H38,Project!$1:$1048576,2,FALSE)</f>
        <v>Reporting Literacy and Numeracy Attainment</v>
      </c>
      <c r="J38" s="20" t="str">
        <f t="shared" si="1"/>
        <v>VCAA &amp; Priority Assessment Projects Unit &amp; Casual Employment &amp; Reporting Literacy and Numeracy Attainment</v>
      </c>
      <c r="K38" s="171" t="s">
        <v>314</v>
      </c>
    </row>
    <row r="39" spans="1:11" x14ac:dyDescent="0.25">
      <c r="A39" s="171" t="s">
        <v>570</v>
      </c>
      <c r="B39" s="20" t="str">
        <f t="shared" ref="B39:B40" si="2">LEFT(A39,2)</f>
        <v>56</v>
      </c>
      <c r="C39" s="20" t="s">
        <v>272</v>
      </c>
      <c r="D39" s="92">
        <v>5661</v>
      </c>
      <c r="E39" s="20" t="str">
        <f>VLOOKUP(D39,BU!$1:$1048576,2,FALSE)</f>
        <v>Senior Secondary Certificate Reform Unit</v>
      </c>
      <c r="F39" s="92">
        <v>80210</v>
      </c>
      <c r="G39" s="20" t="str">
        <f>VLOOKUP(F39,Account!$1:$1048576,2,FALSE)</f>
        <v>Casual Employment</v>
      </c>
      <c r="H39" s="209">
        <v>112002</v>
      </c>
      <c r="I39" s="20" t="str">
        <f>VLOOKUP(H39,Project!$1:$1048576,2,FALSE)</f>
        <v>Supporting secondary students for the jobs of the future</v>
      </c>
      <c r="J39" s="20" t="str">
        <f>CONCATENATE(C39," &amp; ",E39," &amp; ",G39," &amp; ",I39)</f>
        <v>VCAA &amp; Senior Secondary Certificate Reform Unit &amp; Casual Employment &amp; Supporting secondary students for the jobs of the future</v>
      </c>
      <c r="K39" s="176" t="s">
        <v>572</v>
      </c>
    </row>
    <row r="40" spans="1:11" x14ac:dyDescent="0.25">
      <c r="A40" s="171" t="s">
        <v>578</v>
      </c>
      <c r="B40" s="20" t="str">
        <f t="shared" si="2"/>
        <v>56</v>
      </c>
      <c r="C40" s="20" t="s">
        <v>272</v>
      </c>
      <c r="D40" s="92">
        <v>5648</v>
      </c>
      <c r="E40" s="20" t="str">
        <f>VLOOKUP(D40,BU!$1:$1048576,2,FALSE)</f>
        <v>Assurance and Improvements Unit</v>
      </c>
      <c r="F40" s="92">
        <v>80210</v>
      </c>
      <c r="G40" s="20" t="str">
        <f>VLOOKUP(F40,Account!$1:$1048576,2,FALSE)</f>
        <v>Casual Employment</v>
      </c>
      <c r="H40" s="92">
        <v>560001</v>
      </c>
      <c r="I40" s="20" t="str">
        <f>VLOOKUP(H40,Project!$1:$1048576,2,FALSE)</f>
        <v>VCAA Operating Costs</v>
      </c>
      <c r="J40" s="20" t="str">
        <f t="shared" ref="J40" si="3">CONCATENATE(C40," &amp; ",E40," &amp; ",G40," &amp; ",I40)</f>
        <v>VCAA &amp; Assurance and Improvements Unit &amp; Casual Employment &amp; VCAA Operating Costs</v>
      </c>
      <c r="K40" s="176" t="s">
        <v>579</v>
      </c>
    </row>
    <row r="41" spans="1:11" x14ac:dyDescent="0.25">
      <c r="A41" s="171" t="s">
        <v>583</v>
      </c>
      <c r="B41" s="20" t="str">
        <f t="shared" ref="B41:B44" si="4">LEFT(A41,2)</f>
        <v>56</v>
      </c>
      <c r="C41" s="20" t="s">
        <v>272</v>
      </c>
      <c r="D41" s="92">
        <v>5623</v>
      </c>
      <c r="E41" s="20" t="str">
        <f>VLOOKUP(D41,BU!$1:$1048576,2,FALSE)</f>
        <v>Victorian Curriculum F-10</v>
      </c>
      <c r="F41" s="92">
        <v>80210</v>
      </c>
      <c r="G41" s="20" t="str">
        <f>VLOOKUP(F41,Account!$1:$1048576,2,FALSE)</f>
        <v>Casual Employment</v>
      </c>
      <c r="H41" s="92">
        <v>560001</v>
      </c>
      <c r="I41" s="20" t="str">
        <f>VLOOKUP(H41,Project!$1:$1048576,2,FALSE)</f>
        <v>VCAA Operating Costs</v>
      </c>
      <c r="J41" s="20" t="str">
        <f t="shared" ref="J41:J42" si="5">CONCATENATE(C41," &amp; ",E41," &amp; ",G41," &amp; ",I41)</f>
        <v>VCAA &amp; Victorian Curriculum F-10 &amp; Casual Employment &amp; VCAA Operating Costs</v>
      </c>
      <c r="K41" s="176" t="s">
        <v>584</v>
      </c>
    </row>
    <row r="42" spans="1:11" x14ac:dyDescent="0.25">
      <c r="A42" s="171" t="s">
        <v>599</v>
      </c>
      <c r="B42" s="20" t="str">
        <f t="shared" si="4"/>
        <v>56</v>
      </c>
      <c r="C42" s="20" t="s">
        <v>272</v>
      </c>
      <c r="D42" s="92">
        <v>5623</v>
      </c>
      <c r="E42" s="20" t="str">
        <f>VLOOKUP(D42,BU!$1:$1048576,2,FALSE)</f>
        <v>Victorian Curriculum F-10</v>
      </c>
      <c r="F42" s="92">
        <v>80210</v>
      </c>
      <c r="G42" s="20" t="str">
        <f>VLOOKUP(F42,Account!$1:$1048576,2,FALSE)</f>
        <v>Casual Employment</v>
      </c>
      <c r="H42" s="92">
        <v>563076</v>
      </c>
      <c r="I42" s="20" t="str">
        <f>VLOOKUP(H42,Project!$1:$1048576,2,FALSE)</f>
        <v>Victorian Curriculum F-10 Revision</v>
      </c>
      <c r="J42" s="20" t="str">
        <f t="shared" si="5"/>
        <v>VCAA &amp; Victorian Curriculum F-10 &amp; Casual Employment &amp; Victorian Curriculum F-10 Revision</v>
      </c>
      <c r="K42" s="176" t="s">
        <v>585</v>
      </c>
    </row>
    <row r="43" spans="1:11" x14ac:dyDescent="0.25">
      <c r="A43" s="332" t="s">
        <v>600</v>
      </c>
      <c r="B43" s="333" t="str">
        <f t="shared" si="4"/>
        <v>56</v>
      </c>
      <c r="C43" s="20" t="s">
        <v>272</v>
      </c>
      <c r="D43" s="334">
        <v>5651</v>
      </c>
      <c r="E43" s="20" t="str">
        <f>VLOOKUP(D43,BU!$1:$1048576,2,FALSE)</f>
        <v>Priority Assessment Projects Unit</v>
      </c>
      <c r="F43" s="92">
        <v>80210</v>
      </c>
      <c r="G43" s="20" t="str">
        <f>VLOOKUP(F43,Account!$1:$1048576,2,FALSE)</f>
        <v>Casual Employment</v>
      </c>
      <c r="H43" s="92">
        <v>561064</v>
      </c>
      <c r="I43" s="20" t="str">
        <f>VLOOKUP(H43,Project!$1:$1048576,2,FALSE)</f>
        <v>Mathematics Short Cycle Assessments</v>
      </c>
      <c r="J43" s="20" t="str">
        <f t="shared" ref="J43:J44" si="6">CONCATENATE(C43," &amp; ",E43," &amp; ",G43," &amp; ",I43)</f>
        <v>VCAA &amp; Priority Assessment Projects Unit &amp; Casual Employment &amp; Mathematics Short Cycle Assessments</v>
      </c>
      <c r="K43" s="176" t="s">
        <v>602</v>
      </c>
    </row>
    <row r="44" spans="1:11" x14ac:dyDescent="0.25">
      <c r="A44" s="332" t="s">
        <v>603</v>
      </c>
      <c r="B44" s="333" t="str">
        <f t="shared" si="4"/>
        <v>56</v>
      </c>
      <c r="C44" s="20" t="s">
        <v>272</v>
      </c>
      <c r="D44" s="334">
        <v>5645</v>
      </c>
      <c r="E44" s="20" t="str">
        <f>VLOOKUP(D44,BU!$1:$1048576,2,FALSE)</f>
        <v>Human Resources Unit</v>
      </c>
      <c r="F44" s="92">
        <v>80086</v>
      </c>
      <c r="G44" s="20" t="str">
        <f>VLOOKUP(F44,Account!$1:$1048576,2,FALSE)</f>
        <v>Casuals Employment Non-School</v>
      </c>
      <c r="H44" s="92">
        <v>560001</v>
      </c>
      <c r="I44" s="20" t="str">
        <f>VLOOKUP(H44,Project!$1:$1048576,2,FALSE)</f>
        <v>VCAA Operating Costs</v>
      </c>
      <c r="J44" s="20" t="str">
        <f t="shared" si="6"/>
        <v>VCAA &amp; Human Resources Unit &amp; Casuals Employment Non-School &amp; VCAA Operating Costs</v>
      </c>
      <c r="K44" s="176" t="s">
        <v>604</v>
      </c>
    </row>
  </sheetData>
  <sheetProtection selectLockedCells="1" selectUnlockedCells="1"/>
  <autoFilter ref="A1:I44" xr:uid="{417CD571-50C8-48EB-A004-2EC00D348C12}"/>
  <sortState xmlns:xlrd2="http://schemas.microsoft.com/office/spreadsheetml/2017/richdata2" ref="A2:K38">
    <sortCondition ref="A2:A38"/>
  </sortState>
  <phoneticPr fontId="10" type="noConversion"/>
  <pageMargins left="0.25" right="0.25" top="0.75" bottom="0.75" header="0.3" footer="0.3"/>
  <pageSetup paperSize="8"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CB045-7A8C-4DA8-8558-F11A4DBF87DE}">
  <dimension ref="A1:J9"/>
  <sheetViews>
    <sheetView workbookViewId="0">
      <selection activeCell="J31" sqref="J31"/>
    </sheetView>
  </sheetViews>
  <sheetFormatPr defaultRowHeight="15" x14ac:dyDescent="0.25"/>
  <cols>
    <col min="1" max="1" width="18" bestFit="1" customWidth="1"/>
    <col min="2" max="2" width="5.85546875" bestFit="1" customWidth="1"/>
    <col min="3" max="3" width="9.85546875" bestFit="1" customWidth="1"/>
    <col min="4" max="4" width="4.85546875" bestFit="1" customWidth="1"/>
    <col min="5" max="5" width="40.140625" bestFit="1" customWidth="1"/>
    <col min="6" max="6" width="7.7109375" bestFit="1" customWidth="1"/>
    <col min="7" max="7" width="17.85546875" bestFit="1" customWidth="1"/>
    <col min="8" max="8" width="7.42578125" bestFit="1" customWidth="1"/>
    <col min="9" max="9" width="23.42578125" bestFit="1" customWidth="1"/>
    <col min="10" max="10" width="92" bestFit="1" customWidth="1"/>
  </cols>
  <sheetData>
    <row r="1" spans="1:10" x14ac:dyDescent="0.25">
      <c r="A1" s="120" t="s">
        <v>267</v>
      </c>
      <c r="B1" s="120" t="s">
        <v>55</v>
      </c>
      <c r="C1" s="120" t="s">
        <v>268</v>
      </c>
      <c r="D1" s="120" t="s">
        <v>270</v>
      </c>
      <c r="E1" s="120" t="s">
        <v>315</v>
      </c>
      <c r="F1" s="120" t="s">
        <v>191</v>
      </c>
      <c r="G1" s="120" t="s">
        <v>507</v>
      </c>
      <c r="H1" s="120" t="s">
        <v>269</v>
      </c>
      <c r="I1" s="120" t="s">
        <v>506</v>
      </c>
      <c r="J1" s="120" t="s">
        <v>508</v>
      </c>
    </row>
    <row r="2" spans="1:10" x14ac:dyDescent="0.25">
      <c r="A2" s="171" t="s">
        <v>271</v>
      </c>
      <c r="B2" s="20" t="s">
        <v>516</v>
      </c>
      <c r="C2" s="20" t="s">
        <v>272</v>
      </c>
      <c r="D2" s="92">
        <v>5610</v>
      </c>
      <c r="E2" s="20" t="s">
        <v>238</v>
      </c>
      <c r="F2" s="92">
        <v>80210</v>
      </c>
      <c r="G2" s="20" t="s">
        <v>474</v>
      </c>
      <c r="H2" s="92">
        <v>561012</v>
      </c>
      <c r="I2" s="20" t="s">
        <v>329</v>
      </c>
      <c r="J2" s="20" t="s">
        <v>517</v>
      </c>
    </row>
    <row r="3" spans="1:10" x14ac:dyDescent="0.25">
      <c r="A3" s="171" t="s">
        <v>275</v>
      </c>
      <c r="B3" s="20" t="s">
        <v>516</v>
      </c>
      <c r="C3" s="20" t="s">
        <v>272</v>
      </c>
      <c r="D3" s="92">
        <v>5613</v>
      </c>
      <c r="E3" s="20" t="s">
        <v>246</v>
      </c>
      <c r="F3" s="92">
        <v>80210</v>
      </c>
      <c r="G3" s="20" t="s">
        <v>474</v>
      </c>
      <c r="H3" s="92">
        <v>561001</v>
      </c>
      <c r="I3" s="20" t="s">
        <v>318</v>
      </c>
      <c r="J3" s="20" t="s">
        <v>518</v>
      </c>
    </row>
    <row r="4" spans="1:10" x14ac:dyDescent="0.25">
      <c r="A4" s="171" t="s">
        <v>276</v>
      </c>
      <c r="B4" s="20" t="s">
        <v>516</v>
      </c>
      <c r="C4" s="20" t="s">
        <v>272</v>
      </c>
      <c r="D4" s="92">
        <v>5613</v>
      </c>
      <c r="E4" s="20" t="s">
        <v>246</v>
      </c>
      <c r="F4" s="92">
        <v>80210</v>
      </c>
      <c r="G4" s="20" t="s">
        <v>474</v>
      </c>
      <c r="H4" s="92">
        <v>561006</v>
      </c>
      <c r="I4" s="20" t="s">
        <v>323</v>
      </c>
      <c r="J4" s="20" t="s">
        <v>519</v>
      </c>
    </row>
    <row r="5" spans="1:10" x14ac:dyDescent="0.25">
      <c r="A5" s="171" t="s">
        <v>277</v>
      </c>
      <c r="B5" s="20" t="s">
        <v>516</v>
      </c>
      <c r="C5" s="20" t="s">
        <v>272</v>
      </c>
      <c r="D5" s="92">
        <v>5613</v>
      </c>
      <c r="E5" s="20" t="s">
        <v>246</v>
      </c>
      <c r="F5" s="92">
        <v>80210</v>
      </c>
      <c r="G5" s="20" t="s">
        <v>474</v>
      </c>
      <c r="H5" s="92">
        <v>561009</v>
      </c>
      <c r="I5" s="20" t="s">
        <v>326</v>
      </c>
      <c r="J5" s="20" t="s">
        <v>520</v>
      </c>
    </row>
    <row r="6" spans="1:10" x14ac:dyDescent="0.25">
      <c r="A6" s="171" t="s">
        <v>278</v>
      </c>
      <c r="B6" s="20" t="s">
        <v>516</v>
      </c>
      <c r="C6" s="20" t="s">
        <v>272</v>
      </c>
      <c r="D6" s="92">
        <v>5613</v>
      </c>
      <c r="E6" s="20" t="s">
        <v>246</v>
      </c>
      <c r="F6" s="92">
        <v>80210</v>
      </c>
      <c r="G6" s="20" t="s">
        <v>474</v>
      </c>
      <c r="H6" s="92">
        <v>561015</v>
      </c>
      <c r="I6" s="20" t="s">
        <v>332</v>
      </c>
      <c r="J6" s="20" t="s">
        <v>521</v>
      </c>
    </row>
    <row r="7" spans="1:10" x14ac:dyDescent="0.25">
      <c r="A7" s="171" t="s">
        <v>301</v>
      </c>
      <c r="B7" s="20" t="s">
        <v>516</v>
      </c>
      <c r="C7" s="20" t="s">
        <v>272</v>
      </c>
      <c r="D7" s="92">
        <v>5641</v>
      </c>
      <c r="E7" s="20" t="s">
        <v>255</v>
      </c>
      <c r="F7" s="92">
        <v>80210</v>
      </c>
      <c r="G7" s="20" t="s">
        <v>474</v>
      </c>
      <c r="H7" s="92">
        <v>561001</v>
      </c>
      <c r="I7" s="20" t="s">
        <v>318</v>
      </c>
      <c r="J7" s="20" t="s">
        <v>522</v>
      </c>
    </row>
    <row r="8" spans="1:10" x14ac:dyDescent="0.25">
      <c r="A8" s="171" t="s">
        <v>302</v>
      </c>
      <c r="B8" s="20" t="s">
        <v>516</v>
      </c>
      <c r="C8" s="20" t="s">
        <v>272</v>
      </c>
      <c r="D8" s="92">
        <v>5641</v>
      </c>
      <c r="E8" s="20" t="s">
        <v>255</v>
      </c>
      <c r="F8" s="92">
        <v>80210</v>
      </c>
      <c r="G8" s="20" t="s">
        <v>474</v>
      </c>
      <c r="H8" s="92">
        <v>561006</v>
      </c>
      <c r="I8" s="20" t="s">
        <v>323</v>
      </c>
      <c r="J8" s="20" t="s">
        <v>523</v>
      </c>
    </row>
    <row r="9" spans="1:10" x14ac:dyDescent="0.25">
      <c r="A9" s="171" t="s">
        <v>311</v>
      </c>
      <c r="B9" s="20" t="s">
        <v>516</v>
      </c>
      <c r="C9" s="20" t="s">
        <v>272</v>
      </c>
      <c r="D9" s="92">
        <v>5651</v>
      </c>
      <c r="E9" s="20" t="s">
        <v>242</v>
      </c>
      <c r="F9" s="92">
        <v>80210</v>
      </c>
      <c r="G9" s="20" t="s">
        <v>474</v>
      </c>
      <c r="H9" s="92">
        <v>561053</v>
      </c>
      <c r="I9" s="20" t="s">
        <v>341</v>
      </c>
      <c r="J9" s="20" t="s">
        <v>524</v>
      </c>
    </row>
  </sheetData>
  <sheetProtection algorithmName="SHA-512" hashValue="18b8mqd3DG75/5Rb+mfADmZ6KUtxltWAMymgHjo1BZ1Lb5AHSA2iTE/Ko76yJ/DCvfw0fO2tqP6xn2PGK3nVzw==" saltValue="mU5ElYWVsI9x5zNv7Dryp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A2A11A40BE9045AE22BD0150786171" ma:contentTypeVersion="2" ma:contentTypeDescription="Create a new document." ma:contentTypeScope="" ma:versionID="a30143d08fe7ba904f479db3a82dc8d2">
  <xsd:schema xmlns:xsd="http://www.w3.org/2001/XMLSchema" xmlns:xs="http://www.w3.org/2001/XMLSchema" xmlns:p="http://schemas.microsoft.com/office/2006/metadata/properties" xmlns:ns1="http://schemas.microsoft.com/sharepoint/v3" targetNamespace="http://schemas.microsoft.com/office/2006/metadata/properties" ma:root="true" ma:fieldsID="42b686e5b4d9b38ce3c7d81e5cb6e22f" ns1:_="">
    <xsd:import namespace="http://schemas.microsoft.com/sharepoint/v3"/>
    <xsd:element name="properties">
      <xsd:complexType>
        <xsd:sequence>
          <xsd:element name="documentManagement">
            <xsd:complexType>
              <xsd:all>
                <xsd:element ref="ns1:PublishingStartDate" minOccurs="0"/>
                <xsd:element ref="ns1:PublishingExpirationDate" minOccurs="0"/>
                <xsd:element ref="ns1:DEECD_Expir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DEECD_Expired" ma:index="10" nillable="true" ma:displayName="Expired" ma:default="0" ma:internalName="DEECD_Expir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ECD_Expired xmlns="http://schemas.microsoft.com/sharepoint/v3">false</DEECD_Expired>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1A24DE-4D5A-489D-B831-B0A288861103}"/>
</file>

<file path=customXml/itemProps2.xml><?xml version="1.0" encoding="utf-8"?>
<ds:datastoreItem xmlns:ds="http://schemas.openxmlformats.org/officeDocument/2006/customXml" ds:itemID="{F9319AAD-1F3F-4CBF-836C-635BF21578B3}">
  <ds:schemaRefs>
    <ds:schemaRef ds:uri="http://schemas.microsoft.com/office/2006/documentManagement/types"/>
    <ds:schemaRef ds:uri="http://schemas.microsoft.com/Sharepoint/v3"/>
    <ds:schemaRef ds:uri="http://www.w3.org/XML/1998/namespace"/>
    <ds:schemaRef ds:uri="http://purl.org/dc/terms/"/>
    <ds:schemaRef ds:uri="http://schemas.microsoft.com/office/2006/metadata/properties"/>
    <ds:schemaRef ds:uri="aa54b625-b0a8-4c9f-820c-e35aa3a3297a"/>
    <ds:schemaRef ds:uri="http://purl.org/dc/elements/1.1/"/>
    <ds:schemaRef ds:uri="cb154b3d-a0b5-4a53-9d4c-1f197b5682c3"/>
    <ds:schemaRef ds:uri="http://purl.org/dc/dcmitype/"/>
    <ds:schemaRef ds:uri="http://schemas.microsoft.com/office/infopath/2007/PartnerControls"/>
    <ds:schemaRef ds:uri="http://schemas.openxmlformats.org/package/2006/metadata/core-properties"/>
    <ds:schemaRef ds:uri="http://schemas.microsoft.com/sharepoint/v3"/>
  </ds:schemaRefs>
</ds:datastoreItem>
</file>

<file path=customXml/itemProps3.xml><?xml version="1.0" encoding="utf-8"?>
<ds:datastoreItem xmlns:ds="http://schemas.openxmlformats.org/officeDocument/2006/customXml" ds:itemID="{220DE6F5-3913-4A9A-ACB4-E6A56718F4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Help</vt:lpstr>
      <vt:lpstr>TimeSheet</vt:lpstr>
      <vt:lpstr>DropDown</vt:lpstr>
      <vt:lpstr>Dates</vt:lpstr>
      <vt:lpstr>Work Area</vt:lpstr>
      <vt:lpstr>VPS Rates from 1July 2016</vt:lpstr>
      <vt:lpstr>HR UPLOAD</vt:lpstr>
      <vt:lpstr>Chart of Account</vt:lpstr>
      <vt:lpstr>Chart of Account ARCHIVE</vt:lpstr>
      <vt:lpstr>Project</vt:lpstr>
      <vt:lpstr>BU</vt:lpstr>
      <vt:lpstr>Local Payrol ID</vt:lpstr>
      <vt:lpstr>Sheet2</vt:lpstr>
      <vt:lpstr>Account</vt:lpstr>
      <vt:lpstr>VPS Casual Hourly Rates</vt:lpstr>
      <vt:lpstr>TimeSheet!Print_Area</vt:lpstr>
      <vt:lpstr>SignatureEmp</vt:lpstr>
      <vt:lpstr>SignatureManager</vt:lpstr>
    </vt:vector>
  </TitlesOfParts>
  <Company>VCAA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Victor.Matus@education.vic.gov.au</dc:creator>
  <cp:lastModifiedBy>Victor Matus</cp:lastModifiedBy>
  <cp:lastPrinted>2020-12-29T11:45:56Z</cp:lastPrinted>
  <dcterms:created xsi:type="dcterms:W3CDTF">2020-11-16T08:10:09Z</dcterms:created>
  <dcterms:modified xsi:type="dcterms:W3CDTF">2023-11-14T00:00:17Z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0x0101007BA2A11A40BE9045AE22BD0150786171</vt:lpwstr>
  </property>
</Properties>
</file>