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J:\Services&amp;Resources\TRAVEL\Forms &amp; Guidelines\"/>
    </mc:Choice>
  </mc:AlternateContent>
  <xr:revisionPtr revIDLastSave="0" documentId="13_ncr:1_{D8BB61AB-E34C-4CC1-8E18-10E5CC2CB0A2}" xr6:coauthVersionLast="47" xr6:coauthVersionMax="47" xr10:uidLastSave="{00000000-0000-0000-0000-000000000000}"/>
  <workbookProtection workbookAlgorithmName="SHA-512" workbookHashValue="ohppb8Kplh2ip+iTGpZngOcM3cQDgi9yWsD3oFsQYlNJ6Q7SLumBNCarQyk8ZnA7VZYTf6P7+o6GzqGWrMs+RQ==" workbookSaltValue="irXXvXWbCd04tvFsADHyNw==" workbookSpinCount="100000" lockStructure="1"/>
  <bookViews>
    <workbookView xWindow="-110" yWindow="-110" windowWidth="19420" windowHeight="11500" xr2:uid="{5CDC8A21-EF21-40BD-A9FC-9D032FA411A5}"/>
  </bookViews>
  <sheets>
    <sheet name="CLAIM FORM" sheetId="1" r:id="rId1"/>
    <sheet name="HR USE ONLY" sheetId="2" r:id="rId2"/>
    <sheet name="RATES" sheetId="5" state="hidden" r:id="rId3"/>
    <sheet name="DROP DOWNS" sheetId="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2" l="1"/>
  <c r="B11" i="2" l="1"/>
  <c r="N22" i="2" l="1"/>
  <c r="S57" i="1"/>
  <c r="E11" i="2" s="1"/>
  <c r="D11" i="2" l="1"/>
  <c r="R22" i="2"/>
  <c r="R57" i="1"/>
  <c r="S56" i="1" l="1"/>
  <c r="S55" i="1"/>
  <c r="S54" i="1"/>
  <c r="S53" i="1"/>
  <c r="S52" i="1"/>
  <c r="S51" i="1"/>
  <c r="S50" i="1"/>
  <c r="S49" i="1"/>
  <c r="S48" i="1"/>
  <c r="S47" i="1"/>
  <c r="S46" i="1"/>
  <c r="S45" i="1"/>
  <c r="S44" i="1"/>
  <c r="S43" i="1"/>
  <c r="S42" i="1"/>
  <c r="S41" i="1"/>
  <c r="S40" i="1"/>
  <c r="S39" i="1"/>
  <c r="S38" i="1"/>
  <c r="S37" i="1"/>
  <c r="C22" i="2"/>
  <c r="B22" i="2"/>
  <c r="V22" i="2" l="1"/>
  <c r="H22" i="2"/>
  <c r="L22" i="2"/>
  <c r="J22" i="2"/>
  <c r="D22" i="2"/>
  <c r="F22" i="2"/>
  <c r="E22" i="2"/>
  <c r="J13" i="3"/>
  <c r="J12" i="3"/>
  <c r="J11" i="3"/>
  <c r="J10" i="3"/>
  <c r="J9" i="3"/>
  <c r="J8" i="3"/>
  <c r="J7" i="3"/>
  <c r="J6" i="3"/>
  <c r="J5" i="3"/>
  <c r="J4" i="3"/>
  <c r="J3" i="3"/>
  <c r="J2" i="3"/>
  <c r="Q22" i="2" l="1"/>
  <c r="S114" i="1" l="1"/>
  <c r="S113" i="1"/>
  <c r="P85" i="1"/>
  <c r="P86" i="1"/>
  <c r="P87" i="1"/>
  <c r="P88" i="1"/>
  <c r="P89" i="1"/>
  <c r="P90" i="1"/>
  <c r="P91" i="1"/>
  <c r="P92" i="1"/>
  <c r="P93" i="1"/>
  <c r="P94" i="1"/>
  <c r="P95" i="1"/>
  <c r="P96" i="1"/>
  <c r="P97" i="1"/>
  <c r="P98" i="1"/>
  <c r="P99" i="1"/>
  <c r="P100" i="1"/>
  <c r="P101" i="1"/>
  <c r="P102" i="1"/>
  <c r="P84" i="1"/>
  <c r="P83" i="1"/>
  <c r="O85" i="1"/>
  <c r="O86" i="1"/>
  <c r="O87" i="1"/>
  <c r="O88" i="1"/>
  <c r="O89" i="1"/>
  <c r="O90" i="1"/>
  <c r="O91" i="1"/>
  <c r="O92" i="1"/>
  <c r="O93" i="1"/>
  <c r="O94" i="1"/>
  <c r="O95" i="1"/>
  <c r="O96" i="1"/>
  <c r="O97" i="1"/>
  <c r="O98" i="1"/>
  <c r="O99" i="1"/>
  <c r="O100" i="1"/>
  <c r="O101" i="1"/>
  <c r="O102" i="1"/>
  <c r="O84" i="1"/>
  <c r="O83" i="1"/>
  <c r="N84" i="1"/>
  <c r="N85" i="1"/>
  <c r="N86" i="1"/>
  <c r="N87" i="1"/>
  <c r="N88" i="1"/>
  <c r="N89" i="1"/>
  <c r="N90" i="1"/>
  <c r="N91" i="1"/>
  <c r="N92" i="1"/>
  <c r="N93" i="1"/>
  <c r="N94" i="1"/>
  <c r="N95" i="1"/>
  <c r="N96" i="1"/>
  <c r="N97" i="1"/>
  <c r="N98" i="1"/>
  <c r="N99" i="1"/>
  <c r="N100" i="1"/>
  <c r="N101" i="1"/>
  <c r="N102" i="1"/>
  <c r="N83" i="1"/>
  <c r="S115" i="1"/>
  <c r="D14" i="2" s="1"/>
  <c r="U22" i="2" s="1"/>
  <c r="M74" i="1"/>
  <c r="D12" i="2" s="1"/>
  <c r="S22" i="2" s="1"/>
  <c r="E10" i="2"/>
  <c r="Q93" i="1" l="1"/>
  <c r="Q97" i="1"/>
  <c r="Q95" i="1"/>
  <c r="Q90" i="1"/>
  <c r="D10" i="2"/>
  <c r="P22" i="2"/>
  <c r="Q87" i="1"/>
  <c r="Q91" i="1"/>
  <c r="Q101" i="1"/>
  <c r="Q98" i="1"/>
  <c r="Q92" i="1"/>
  <c r="Q89" i="1"/>
  <c r="Q102" i="1"/>
  <c r="Q88" i="1"/>
  <c r="Q86" i="1"/>
  <c r="Q99" i="1"/>
  <c r="Q100" i="1"/>
  <c r="Q85" i="1"/>
  <c r="Q96" i="1"/>
  <c r="Q94" i="1"/>
  <c r="Q84" i="1"/>
  <c r="Q83" i="1"/>
  <c r="Q103" i="1" l="1"/>
  <c r="D13" i="2" s="1"/>
  <c r="D15" i="2" s="1"/>
  <c r="O22" i="2"/>
  <c r="T22" i="2" l="1"/>
</calcChain>
</file>

<file path=xl/sharedStrings.xml><?xml version="1.0" encoding="utf-8"?>
<sst xmlns="http://schemas.openxmlformats.org/spreadsheetml/2006/main" count="222" uniqueCount="181">
  <si>
    <t>Itemised receipts must show what was purchased and the date and location of the purchase and should include GST amount. EFT receipts are not acceptable and will be denied.</t>
  </si>
  <si>
    <t>SECTION A - EMPLOYEE DETAILS</t>
  </si>
  <si>
    <t>Work Area</t>
  </si>
  <si>
    <t xml:space="preserve">Comments to Manager or HR: </t>
  </si>
  <si>
    <t>Item No</t>
  </si>
  <si>
    <t>Date</t>
  </si>
  <si>
    <t>Tolls</t>
  </si>
  <si>
    <t>Other</t>
  </si>
  <si>
    <t>Travel Mode</t>
  </si>
  <si>
    <t>KMs</t>
  </si>
  <si>
    <t>PV</t>
  </si>
  <si>
    <t>HR Review</t>
  </si>
  <si>
    <t>HR Comments</t>
  </si>
  <si>
    <t>Item for Reimbursement</t>
  </si>
  <si>
    <t>Description</t>
  </si>
  <si>
    <t>Total Cost</t>
  </si>
  <si>
    <t>SECTION D - MEALS</t>
  </si>
  <si>
    <t>Locality</t>
  </si>
  <si>
    <t>Country</t>
  </si>
  <si>
    <t>City</t>
  </si>
  <si>
    <t>Breakfast</t>
  </si>
  <si>
    <t>Lunch</t>
  </si>
  <si>
    <t>Dinner $</t>
  </si>
  <si>
    <t>Lunch $</t>
  </si>
  <si>
    <t>Breakfast $</t>
  </si>
  <si>
    <t>HR Review Locality</t>
  </si>
  <si>
    <t>Total $</t>
  </si>
  <si>
    <t>SECTION E - ACCOMMODATION</t>
  </si>
  <si>
    <t>Nights</t>
  </si>
  <si>
    <t>Name of Accomodation</t>
  </si>
  <si>
    <t>Address</t>
  </si>
  <si>
    <t>Was pre-approval given to book accomodation?</t>
  </si>
  <si>
    <t>Cost $</t>
  </si>
  <si>
    <t>Did you share this room with anyone?</t>
  </si>
  <si>
    <t>HR Approved Breakfast $</t>
  </si>
  <si>
    <t>HR Approved Amount</t>
  </si>
  <si>
    <t>SECTION F - DECLARATION BY EMPLOYEE</t>
  </si>
  <si>
    <t>Or Election Confirmation of Approval</t>
  </si>
  <si>
    <t>Date:</t>
  </si>
  <si>
    <t>Signature of Employee:</t>
  </si>
  <si>
    <t>VCAA OFFICE USE ONLY - for use by HR unit only</t>
  </si>
  <si>
    <t>Note any dispute/concern about this claim:</t>
  </si>
  <si>
    <t>Section</t>
  </si>
  <si>
    <t>Amount</t>
  </si>
  <si>
    <t>Travel Expenses</t>
  </si>
  <si>
    <t>Meals</t>
  </si>
  <si>
    <t>Accommodation</t>
  </si>
  <si>
    <t>Claim Checked By</t>
  </si>
  <si>
    <t>Claim Audited By</t>
  </si>
  <si>
    <t>Date Claim Entered in EduPay</t>
  </si>
  <si>
    <t>Date Claim Entered</t>
  </si>
  <si>
    <t>HR Approved</t>
  </si>
  <si>
    <t>Hire Car Petrol</t>
  </si>
  <si>
    <t>Public Transport Fare</t>
  </si>
  <si>
    <t>Car Parking Fee</t>
  </si>
  <si>
    <t>Taxi/Ride Share Fare</t>
  </si>
  <si>
    <t>Tickets</t>
  </si>
  <si>
    <t>Yes</t>
  </si>
  <si>
    <t>No</t>
  </si>
  <si>
    <t>Exam Development</t>
  </si>
  <si>
    <t>Community of Practice Leaders</t>
  </si>
  <si>
    <t>Written Assessing</t>
  </si>
  <si>
    <t>Performance Assessing</t>
  </si>
  <si>
    <t>Languages Oral Assessing</t>
  </si>
  <si>
    <t>Venue Coordination</t>
  </si>
  <si>
    <t>VCE Security Officers (VSO)</t>
  </si>
  <si>
    <t>NAPLAN Security Observers (MSO)</t>
  </si>
  <si>
    <t>Season of Excellence</t>
  </si>
  <si>
    <t>eduPay ID:</t>
  </si>
  <si>
    <t>Work Area:</t>
  </si>
  <si>
    <t>Job Title:</t>
  </si>
  <si>
    <t>Name of Study:</t>
  </si>
  <si>
    <t>(if applicable)</t>
  </si>
  <si>
    <t>Purchase Location/Address</t>
  </si>
  <si>
    <t>HR Approved 
Lunch $</t>
  </si>
  <si>
    <t>HR Approved 
Dinner $</t>
  </si>
  <si>
    <t>Check 
Out Date</t>
  </si>
  <si>
    <t>Check 
In Date</t>
  </si>
  <si>
    <t>Private motor vehicle</t>
  </si>
  <si>
    <t>Rate per km</t>
  </si>
  <si>
    <t>All private motor vehicles</t>
  </si>
  <si>
    <t>Itemised Category</t>
  </si>
  <si>
    <t>Dinner</t>
  </si>
  <si>
    <t>Incidentals</t>
  </si>
  <si>
    <t>Accom</t>
  </si>
  <si>
    <t>Hold</t>
  </si>
  <si>
    <t>Phone No:</t>
  </si>
  <si>
    <t>the electronic approval box can be used in lieu of employee signature</t>
  </si>
  <si>
    <t>HR Only</t>
  </si>
  <si>
    <r>
      <t xml:space="preserve">Departure Time
</t>
    </r>
    <r>
      <rPr>
        <b/>
        <sz val="10"/>
        <color rgb="FFFFC000"/>
        <rFont val="Aptos Narrow"/>
        <family val="2"/>
        <scheme val="minor"/>
      </rPr>
      <t>9:30 AM</t>
    </r>
  </si>
  <si>
    <t>Purpose - Reason  for Trip</t>
  </si>
  <si>
    <r>
      <t xml:space="preserve">Date
</t>
    </r>
    <r>
      <rPr>
        <b/>
        <sz val="10"/>
        <color rgb="FFFFC000"/>
        <rFont val="Aptos Narrow"/>
        <family val="2"/>
        <scheme val="minor"/>
      </rPr>
      <t>1/1/2026</t>
    </r>
  </si>
  <si>
    <t>Travel Time</t>
  </si>
  <si>
    <t>Base</t>
  </si>
  <si>
    <t>Casual Loading</t>
  </si>
  <si>
    <t>MO Level</t>
  </si>
  <si>
    <t>Completed forms to be emailed to vcaa.hr@education.vic.gov.au</t>
  </si>
  <si>
    <t>SECTION B - KILOMETRAGE FOR PRIVATE VEHICLE USE &amp; TRAVEL TIME</t>
  </si>
  <si>
    <t>Totals</t>
  </si>
  <si>
    <t>Eligibility for travel entitlements is contingent upon receipt of a travel e-pack issued by VCAA HR.</t>
  </si>
  <si>
    <t xml:space="preserve">Staff Eligible Hours </t>
  </si>
  <si>
    <t>Only submit claims relative to your employment and once ALL travel has been completed for your role.</t>
  </si>
  <si>
    <t>Travel Bookings and Personal Expenses Reimbursement Guidelines Booklet</t>
  </si>
  <si>
    <t>Please review the current</t>
  </si>
  <si>
    <t xml:space="preserve">If you are entitled to claim travel across multiple roles within the VCAA, please submit a separate claim form by role. </t>
  </si>
  <si>
    <t>SECTION C - OTHER TRAVEL EXPENSES &amp; TICKET REIMBURSEMENTS</t>
  </si>
  <si>
    <t>Meals can only be reimbursed for authorised VCAA work-related day duties and overnight stays in a specified work location that is not your base location.</t>
  </si>
  <si>
    <t>Receipts must strictly adhere to meal cost limits, and any amounts exceeding the limit will be automatically adjusted during processing.</t>
  </si>
  <si>
    <t>VCAA HR procures accommodation for all VCAA employees. This section should only be used if you have been pre-approved by VCAA HR to book your own accomodation.</t>
  </si>
  <si>
    <t>If pre-approved, you must provide an itemised receipt - EFT receipts will be denied.</t>
  </si>
  <si>
    <t>Note: AirBnB's, or similar private homes or campsites are not acceptable accommodation claims.</t>
  </si>
  <si>
    <t>I declare that the information provided above is true and correct and I acknowledge I have read the current Travel and Reimbursement Guidelines Booklet.</t>
  </si>
  <si>
    <t>I certify that the above expenses were incurred in the course of VCAA approved work duties and have not been previously claimed.</t>
  </si>
  <si>
    <r>
      <t xml:space="preserve">Departure Time
</t>
    </r>
    <r>
      <rPr>
        <b/>
        <sz val="10"/>
        <color rgb="FFFFC000"/>
        <rFont val="Aptos Narrow"/>
        <family val="2"/>
        <scheme val="minor"/>
      </rPr>
      <t>5:30 PM</t>
    </r>
  </si>
  <si>
    <r>
      <t xml:space="preserve">Arrival Time
</t>
    </r>
    <r>
      <rPr>
        <b/>
        <sz val="10"/>
        <color rgb="FFFFC000"/>
        <rFont val="Aptos Narrow"/>
        <family val="2"/>
        <scheme val="minor"/>
      </rPr>
      <t>6:30 PM</t>
    </r>
  </si>
  <si>
    <t>before any travel is undertaken, of if you require assistance or clarification on HR policy and processes.</t>
  </si>
  <si>
    <t>INSERT AUDIT LINE IN PI MASTER</t>
  </si>
  <si>
    <t>PV Use Pre-Approved</t>
  </si>
  <si>
    <t>Travel Eligible</t>
  </si>
  <si>
    <t>This section should only be used if pre-approval to use your Private Vehicle for VCAA work purposes has been given.</t>
  </si>
  <si>
    <t>Enter each date of travel on a new line. Record the date, travel times, start and end locations, purpose of travel and total kilometres travelled (including return trip if applicable).</t>
  </si>
  <si>
    <r>
      <t xml:space="preserve">Arrival Time
</t>
    </r>
    <r>
      <rPr>
        <b/>
        <sz val="10"/>
        <color rgb="FFFFC000"/>
        <rFont val="Aptos Narrow"/>
        <family val="2"/>
        <scheme val="minor"/>
      </rPr>
      <t>10:30 AM</t>
    </r>
  </si>
  <si>
    <t>Travel time is only reimbursable for staff traveling to a specified work location when each leg of the trip exceeds 30 minutes.Travel time to and from VCAA base locations, such as VCAA offices or hubs, is not eligible for reimbursement.</t>
  </si>
  <si>
    <t>MO Rate</t>
  </si>
  <si>
    <t>There is a one meal limit per day for VCAA day only travel. Staff on approved overnight travel are eligible to claim reasonable meal expenses (breakfast, lunch and dinner), subject to travel times and duration found in guidelines booklet.</t>
  </si>
  <si>
    <t>Input details of tolls and related fees, public transport fares, tickets, parking costs, petrol purchases for hire cars only, rideshare/taxi fares if pre-approved to use and attach receipts. Note: For tolls Linkt Statements are required with submission.</t>
  </si>
  <si>
    <t xml:space="preserve">Pre-approval given by: </t>
  </si>
  <si>
    <r>
      <t xml:space="preserve"> </t>
    </r>
    <r>
      <rPr>
        <b/>
        <i/>
        <sz val="10"/>
        <color theme="1"/>
        <rFont val="Aptos Narrow"/>
        <family val="2"/>
        <scheme val="minor"/>
      </rPr>
      <t>(insert name of unit manager or HR officer who pre-approved this claim)</t>
    </r>
  </si>
  <si>
    <t>Full Name:</t>
  </si>
  <si>
    <t>VCAA ID:</t>
  </si>
  <si>
    <t>Project Manager:</t>
  </si>
  <si>
    <t>HR KM Verification</t>
  </si>
  <si>
    <t>HR 
Review</t>
  </si>
  <si>
    <t>The below information can be found on your Letter of Offer of Employment.</t>
  </si>
  <si>
    <r>
      <t xml:space="preserve">If eligible, this claim form and copies of all itemised receipts should be emailed to vcaa.hr@education.vic.gov.au </t>
    </r>
    <r>
      <rPr>
        <b/>
        <sz val="10"/>
        <color theme="1"/>
        <rFont val="Aptos Narrow"/>
        <family val="2"/>
        <scheme val="minor"/>
      </rPr>
      <t>within 3 months of travel.</t>
    </r>
  </si>
  <si>
    <t>Base Location:</t>
  </si>
  <si>
    <t>VCAA Office - East Melbourne</t>
  </si>
  <si>
    <r>
      <t xml:space="preserve">Kilometre claims apply to the use of a private vehicle only. </t>
    </r>
    <r>
      <rPr>
        <b/>
        <i/>
        <sz val="10"/>
        <color theme="1"/>
        <rFont val="Aptos Narrow"/>
        <family val="2"/>
        <scheme val="minor"/>
      </rPr>
      <t>Kilometres cannot be claimed for travel undertaken using hire cars, bicycles, public transport, taxis, or rideshare services. Claims are subject to verification and may be adjusted.</t>
    </r>
  </si>
  <si>
    <t>Base Location</t>
  </si>
  <si>
    <t>VCAA Office - Coburg</t>
  </si>
  <si>
    <t>Allocated Recording Studio</t>
  </si>
  <si>
    <t>Nominated Hub</t>
  </si>
  <si>
    <t>Other - please specify in comment section below</t>
  </si>
  <si>
    <t>(as per your employment letter)</t>
  </si>
  <si>
    <t>Position Title:</t>
  </si>
  <si>
    <t>Ferry</t>
  </si>
  <si>
    <t>Bicycle</t>
  </si>
  <si>
    <t>Walk</t>
  </si>
  <si>
    <t>Other - please specify</t>
  </si>
  <si>
    <t>Hire Car</t>
  </si>
  <si>
    <t>Taxi/Rideshare</t>
  </si>
  <si>
    <t>Train/Bus/Tram</t>
  </si>
  <si>
    <t>Domestic Flight</t>
  </si>
  <si>
    <t>Motorcycle</t>
  </si>
  <si>
    <t>Private Vehicle (PV)</t>
  </si>
  <si>
    <r>
      <t xml:space="preserve">Total KMs
</t>
    </r>
    <r>
      <rPr>
        <b/>
        <sz val="10"/>
        <color rgb="FFFFC000"/>
        <rFont val="Aptos Narrow"/>
        <family val="2"/>
        <scheme val="minor"/>
      </rPr>
      <t>For PV use only</t>
    </r>
  </si>
  <si>
    <t>HR Time Verification</t>
  </si>
  <si>
    <r>
      <t xml:space="preserve">Base Location
</t>
    </r>
    <r>
      <rPr>
        <b/>
        <sz val="10"/>
        <color rgb="FFFFC000"/>
        <rFont val="Aptos Narrow"/>
        <family val="2"/>
        <scheme val="minor"/>
      </rPr>
      <t>Full Address</t>
    </r>
  </si>
  <si>
    <r>
      <t xml:space="preserve">VCAA Work Location
</t>
    </r>
    <r>
      <rPr>
        <b/>
        <sz val="10"/>
        <color rgb="FFFFC000"/>
        <rFont val="Aptos Narrow"/>
        <family val="2"/>
        <scheme val="minor"/>
      </rPr>
      <t>Full Address</t>
    </r>
  </si>
  <si>
    <t>Total TRV Time
Calculation</t>
  </si>
  <si>
    <r>
      <t xml:space="preserve">Time of Purchase
</t>
    </r>
    <r>
      <rPr>
        <b/>
        <sz val="10"/>
        <color rgb="FFFFC000"/>
        <rFont val="Aptos Narrow"/>
        <family val="2"/>
        <scheme val="minor"/>
      </rPr>
      <t>9:30 AM</t>
    </r>
  </si>
  <si>
    <t>First Date Travel:</t>
  </si>
  <si>
    <t>Last Date Travel:</t>
  </si>
  <si>
    <t>Employee ID:</t>
  </si>
  <si>
    <t>Manager:</t>
  </si>
  <si>
    <t>KMs 
Amount</t>
  </si>
  <si>
    <t>Oth
Expenses</t>
  </si>
  <si>
    <t>MO Level:</t>
  </si>
  <si>
    <t>PRIV CAR EX1</t>
  </si>
  <si>
    <t>VC MEAL EXP</t>
  </si>
  <si>
    <t>VC ACCOM EXP</t>
  </si>
  <si>
    <t>VC OTHER EXP</t>
  </si>
  <si>
    <t>Meal Expenses</t>
  </si>
  <si>
    <t>Acccom Expenses</t>
  </si>
  <si>
    <t>eduPay Element</t>
  </si>
  <si>
    <t>Units</t>
  </si>
  <si>
    <t>Total Reimbursement</t>
  </si>
  <si>
    <t>Multi Location Travel - Home for travel allowance purposes</t>
  </si>
  <si>
    <t>Travel Hrs</t>
  </si>
  <si>
    <t>Total Kms</t>
  </si>
  <si>
    <t>Travel 
Amount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</si>
</sst>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Red]\-&quot;$&quot;#,##0.00"/>
    <numFmt numFmtId="164" formatCode="[$-F400]h:mm:ss\ AM/PM"/>
    <numFmt numFmtId="165" formatCode="&quot;$&quot;#,##0.00"/>
  </numFmts>
  <fonts count="21" x14ac:knownFonts="1">
    <font>
      <sz val="11"/>
      <color theme="1"/>
      <name val="Aptos Narrow"/>
      <family val="2"/>
      <scheme val="minor"/>
    </font>
    <font>
      <b/>
      <sz val="11"/>
      <color theme="1"/>
      <name val="Aptos Narrow"/>
      <family val="2"/>
      <scheme val="minor"/>
    </font>
    <font>
      <sz val="10"/>
      <color theme="1"/>
      <name val="Aptos Narrow"/>
      <family val="2"/>
      <scheme val="minor"/>
    </font>
    <font>
      <b/>
      <sz val="10"/>
      <color theme="1"/>
      <name val="Aptos Narrow"/>
      <family val="2"/>
      <scheme val="minor"/>
    </font>
    <font>
      <b/>
      <sz val="9"/>
      <color theme="1"/>
      <name val="Aptos Narrow"/>
      <family val="2"/>
      <scheme val="minor"/>
    </font>
    <font>
      <sz val="9"/>
      <color theme="1"/>
      <name val="Aptos Narrow"/>
      <family val="2"/>
      <scheme val="minor"/>
    </font>
    <font>
      <b/>
      <sz val="10"/>
      <color theme="0"/>
      <name val="Aptos Narrow"/>
      <family val="2"/>
      <scheme val="minor"/>
    </font>
    <font>
      <sz val="10"/>
      <color theme="0"/>
      <name val="Aptos Narrow"/>
      <family val="2"/>
      <scheme val="minor"/>
    </font>
    <font>
      <b/>
      <sz val="14"/>
      <color theme="0"/>
      <name val="Aptos Narrow"/>
      <family val="2"/>
      <scheme val="minor"/>
    </font>
    <font>
      <b/>
      <sz val="12"/>
      <color theme="1"/>
      <name val="Aptos Narrow"/>
      <family val="2"/>
      <scheme val="minor"/>
    </font>
    <font>
      <b/>
      <sz val="10"/>
      <name val="Aptos Narrow"/>
      <family val="2"/>
      <scheme val="minor"/>
    </font>
    <font>
      <sz val="10"/>
      <name val="Aptos Narrow"/>
      <family val="2"/>
      <scheme val="minor"/>
    </font>
    <font>
      <sz val="12"/>
      <color theme="1"/>
      <name val="Aptos Narrow"/>
      <family val="2"/>
      <scheme val="minor"/>
    </font>
    <font>
      <b/>
      <sz val="9"/>
      <color rgb="FFFFFFFF"/>
      <name val="Aptos Narrow"/>
      <family val="2"/>
      <scheme val="minor"/>
    </font>
    <font>
      <b/>
      <sz val="10"/>
      <color rgb="FFFFC000"/>
      <name val="Aptos Narrow"/>
      <family val="2"/>
      <scheme val="minor"/>
    </font>
    <font>
      <i/>
      <sz val="11"/>
      <color theme="1"/>
      <name val="Aptos Narrow"/>
      <family val="2"/>
      <scheme val="minor"/>
    </font>
    <font>
      <b/>
      <i/>
      <sz val="10"/>
      <color theme="1"/>
      <name val="Aptos Narrow"/>
      <family val="2"/>
      <scheme val="minor"/>
    </font>
    <font>
      <u/>
      <sz val="11"/>
      <color theme="10"/>
      <name val="Aptos Narrow"/>
      <family val="2"/>
      <scheme val="minor"/>
    </font>
    <font>
      <u/>
      <sz val="10"/>
      <color theme="10"/>
      <name val="Aptos Narrow"/>
      <family val="2"/>
      <scheme val="minor"/>
    </font>
    <font>
      <i/>
      <sz val="8"/>
      <color theme="1"/>
      <name val="Aptos Narrow"/>
      <family val="2"/>
      <scheme val="minor"/>
    </font>
    <font>
      <sz val="9"/>
      <name val="Aptos Narrow"/>
      <family val="2"/>
      <scheme val="minor"/>
    </font>
  </fonts>
  <fills count="12">
    <fill>
      <patternFill patternType="none"/>
    </fill>
    <fill>
      <patternFill patternType="gray125"/>
    </fill>
    <fill>
      <patternFill patternType="solid">
        <fgColor theme="0"/>
        <bgColor indexed="64"/>
      </patternFill>
    </fill>
    <fill>
      <patternFill patternType="solid">
        <fgColor rgb="FF003366"/>
        <bgColor indexed="64"/>
      </patternFill>
    </fill>
    <fill>
      <patternFill patternType="solid">
        <fgColor rgb="FF004992"/>
        <bgColor indexed="64"/>
      </patternFill>
    </fill>
    <fill>
      <patternFill patternType="solid">
        <fgColor theme="0" tint="-0.249977111117893"/>
        <bgColor indexed="64"/>
      </patternFill>
    </fill>
    <fill>
      <patternFill patternType="solid">
        <fgColor theme="1" tint="4.9989318521683403E-2"/>
        <bgColor indexed="64"/>
      </patternFill>
    </fill>
    <fill>
      <patternFill patternType="solid">
        <fgColor rgb="FFCDE6FF"/>
        <bgColor indexed="64"/>
      </patternFill>
    </fill>
    <fill>
      <patternFill patternType="solid">
        <fgColor theme="3" tint="0.89999084444715716"/>
        <bgColor indexed="64"/>
      </patternFill>
    </fill>
    <fill>
      <patternFill patternType="solid">
        <fgColor rgb="FF0072AA"/>
        <bgColor indexed="64"/>
      </patternFill>
    </fill>
    <fill>
      <patternFill patternType="solid">
        <fgColor theme="0" tint="-0.499984740745262"/>
        <bgColor indexed="64"/>
      </patternFill>
    </fill>
    <fill>
      <patternFill patternType="solid">
        <fgColor theme="3" tint="0.74999237037263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7" fillId="0" borderId="0" applyNumberFormat="0" applyFill="0" applyBorder="0" applyAlignment="0" applyProtection="0"/>
  </cellStyleXfs>
  <cellXfs count="120">
    <xf numFmtId="0" fontId="0" fillId="0" borderId="0" xfId="0"/>
    <xf numFmtId="0" fontId="2" fillId="2" borderId="0" xfId="0" applyFont="1" applyFill="1" applyAlignment="1">
      <alignment horizontal="left" vertical="center"/>
    </xf>
    <xf numFmtId="0" fontId="7" fillId="2" borderId="0" xfId="0" applyFont="1" applyFill="1" applyAlignment="1">
      <alignment horizontal="left" vertical="center"/>
    </xf>
    <xf numFmtId="0" fontId="9" fillId="2" borderId="0" xfId="0" applyFont="1" applyFill="1" applyAlignment="1">
      <alignment horizontal="left" vertical="center"/>
    </xf>
    <xf numFmtId="0" fontId="6" fillId="4" borderId="1" xfId="0" applyFont="1" applyFill="1" applyBorder="1" applyAlignment="1">
      <alignment horizontal="center" vertical="center"/>
    </xf>
    <xf numFmtId="0" fontId="13" fillId="9" borderId="1" xfId="0" applyFont="1" applyFill="1" applyBorder="1" applyAlignment="1">
      <alignment horizontal="left" vertical="center"/>
    </xf>
    <xf numFmtId="0" fontId="13" fillId="9" borderId="5" xfId="0" applyFont="1" applyFill="1" applyBorder="1" applyAlignment="1">
      <alignment horizontal="left" vertical="center"/>
    </xf>
    <xf numFmtId="0" fontId="5" fillId="0" borderId="0" xfId="0" applyFont="1" applyAlignment="1">
      <alignment horizontal="left" vertical="center"/>
    </xf>
    <xf numFmtId="0" fontId="5" fillId="0" borderId="1" xfId="0" applyFont="1" applyBorder="1" applyAlignment="1">
      <alignment horizontal="left" vertical="center" wrapText="1"/>
    </xf>
    <xf numFmtId="8" fontId="5" fillId="0" borderId="1" xfId="0" applyNumberFormat="1" applyFont="1" applyBorder="1" applyAlignment="1">
      <alignment horizontal="left" vertical="center" wrapText="1"/>
    </xf>
    <xf numFmtId="8" fontId="5" fillId="0" borderId="5" xfId="0" applyNumberFormat="1" applyFont="1" applyBorder="1" applyAlignment="1">
      <alignment horizontal="left" vertical="center" wrapText="1"/>
    </xf>
    <xf numFmtId="0" fontId="0" fillId="2" borderId="0" xfId="0" applyFill="1" applyAlignment="1">
      <alignment horizontal="left" vertical="center"/>
    </xf>
    <xf numFmtId="0" fontId="0" fillId="7" borderId="1" xfId="0" applyFill="1" applyBorder="1" applyAlignment="1">
      <alignment horizontal="left" vertical="center"/>
    </xf>
    <xf numFmtId="165" fontId="0" fillId="2" borderId="1" xfId="0" applyNumberFormat="1" applyFill="1" applyBorder="1" applyAlignment="1">
      <alignment horizontal="left" vertical="center"/>
    </xf>
    <xf numFmtId="165" fontId="0" fillId="5" borderId="1" xfId="0" applyNumberFormat="1" applyFill="1" applyBorder="1" applyAlignment="1">
      <alignment horizontal="left" vertical="center"/>
    </xf>
    <xf numFmtId="2" fontId="0" fillId="2" borderId="1" xfId="0" applyNumberFormat="1" applyFill="1" applyBorder="1" applyAlignment="1">
      <alignment horizontal="left" vertical="center"/>
    </xf>
    <xf numFmtId="165" fontId="5" fillId="0" borderId="1" xfId="0" applyNumberFormat="1" applyFont="1" applyBorder="1" applyAlignment="1">
      <alignment horizontal="left" vertical="center" wrapText="1"/>
    </xf>
    <xf numFmtId="0" fontId="4" fillId="0" borderId="0" xfId="0" applyFont="1" applyAlignment="1">
      <alignment horizontal="left" vertical="center"/>
    </xf>
    <xf numFmtId="165" fontId="5" fillId="0" borderId="0" xfId="0" applyNumberFormat="1" applyFont="1" applyAlignment="1">
      <alignment horizontal="left" vertical="center"/>
    </xf>
    <xf numFmtId="0" fontId="16" fillId="2" borderId="0" xfId="0" applyFont="1" applyFill="1" applyAlignment="1">
      <alignment horizontal="left" vertical="center"/>
    </xf>
    <xf numFmtId="2" fontId="15" fillId="2" borderId="0" xfId="0" applyNumberFormat="1" applyFont="1" applyFill="1" applyAlignment="1">
      <alignment horizontal="left" vertical="center"/>
    </xf>
    <xf numFmtId="0" fontId="0" fillId="11" borderId="1" xfId="0" applyFill="1" applyBorder="1" applyAlignment="1">
      <alignment horizontal="left" vertical="center"/>
    </xf>
    <xf numFmtId="0" fontId="9" fillId="5" borderId="0" xfId="0" applyFont="1" applyFill="1" applyAlignment="1">
      <alignment horizontal="left" vertical="center"/>
    </xf>
    <xf numFmtId="0" fontId="0" fillId="5" borderId="0" xfId="0" applyFill="1" applyAlignment="1">
      <alignment horizontal="left" vertical="center"/>
    </xf>
    <xf numFmtId="14" fontId="2" fillId="8" borderId="1" xfId="0" applyNumberFormat="1" applyFont="1" applyFill="1" applyBorder="1" applyAlignment="1" applyProtection="1">
      <alignment horizontal="left" vertical="center"/>
      <protection locked="0"/>
    </xf>
    <xf numFmtId="164" fontId="2" fillId="8" borderId="1" xfId="0" applyNumberFormat="1" applyFont="1" applyFill="1" applyBorder="1" applyAlignment="1" applyProtection="1">
      <alignment horizontal="left" vertical="center"/>
      <protection locked="0"/>
    </xf>
    <xf numFmtId="165" fontId="2" fillId="8" borderId="1" xfId="0" applyNumberFormat="1" applyFont="1" applyFill="1" applyBorder="1" applyAlignment="1" applyProtection="1">
      <alignment horizontal="left" vertical="center"/>
      <protection locked="0"/>
    </xf>
    <xf numFmtId="0" fontId="2" fillId="5" borderId="2" xfId="0" applyFont="1" applyFill="1" applyBorder="1" applyAlignment="1" applyProtection="1">
      <alignment horizontal="left" vertical="center"/>
      <protection locked="0"/>
    </xf>
    <xf numFmtId="165" fontId="2" fillId="8" borderId="13" xfId="0" applyNumberFormat="1" applyFont="1" applyFill="1" applyBorder="1" applyAlignment="1" applyProtection="1">
      <alignment horizontal="left" vertical="center"/>
      <protection locked="0"/>
    </xf>
    <xf numFmtId="1" fontId="2" fillId="8" borderId="1" xfId="0" applyNumberFormat="1" applyFont="1" applyFill="1" applyBorder="1" applyAlignment="1" applyProtection="1">
      <alignment horizontal="left" vertical="center"/>
      <protection locked="0"/>
    </xf>
    <xf numFmtId="0" fontId="6" fillId="4" borderId="1" xfId="0" applyFont="1" applyFill="1" applyBorder="1" applyAlignment="1">
      <alignment horizontal="center" vertical="center" wrapText="1"/>
    </xf>
    <xf numFmtId="0" fontId="2" fillId="8" borderId="1" xfId="0" applyFont="1" applyFill="1" applyBorder="1" applyAlignment="1" applyProtection="1">
      <alignment horizontal="left" vertical="center"/>
      <protection locked="0"/>
    </xf>
    <xf numFmtId="0" fontId="2" fillId="5" borderId="1" xfId="0" applyFont="1" applyFill="1" applyBorder="1" applyAlignment="1" applyProtection="1">
      <alignment horizontal="left" vertical="center"/>
      <protection locked="0"/>
    </xf>
    <xf numFmtId="0" fontId="2" fillId="5" borderId="1" xfId="0" applyFont="1" applyFill="1" applyBorder="1" applyAlignment="1" applyProtection="1">
      <alignment horizontal="center" vertical="center"/>
      <protection locked="0"/>
    </xf>
    <xf numFmtId="1" fontId="2" fillId="8" borderId="13" xfId="0" applyNumberFormat="1" applyFont="1" applyFill="1" applyBorder="1" applyAlignment="1" applyProtection="1">
      <alignment horizontal="left" vertical="center"/>
      <protection locked="0"/>
    </xf>
    <xf numFmtId="1" fontId="2" fillId="5" borderId="1" xfId="0" applyNumberFormat="1" applyFont="1" applyFill="1" applyBorder="1" applyAlignment="1" applyProtection="1">
      <alignment horizontal="center" vertical="center"/>
      <protection locked="0"/>
    </xf>
    <xf numFmtId="2" fontId="2" fillId="5" borderId="1" xfId="0" applyNumberFormat="1" applyFont="1" applyFill="1" applyBorder="1" applyAlignment="1" applyProtection="1">
      <alignment horizontal="center" vertical="center"/>
      <protection locked="0"/>
    </xf>
    <xf numFmtId="0" fontId="2" fillId="6" borderId="0" xfId="0" applyFont="1" applyFill="1" applyAlignment="1">
      <alignment horizontal="left" vertical="center"/>
    </xf>
    <xf numFmtId="0" fontId="8" fillId="3" borderId="0" xfId="0" applyFont="1" applyFill="1" applyAlignment="1">
      <alignment horizontal="left" vertical="center"/>
    </xf>
    <xf numFmtId="0" fontId="7" fillId="3" borderId="0" xfId="0" applyFont="1" applyFill="1" applyAlignment="1">
      <alignment horizontal="left" vertical="center"/>
    </xf>
    <xf numFmtId="0" fontId="2" fillId="2" borderId="0" xfId="0" applyFont="1" applyFill="1" applyAlignment="1">
      <alignment horizontal="left" vertical="top"/>
    </xf>
    <xf numFmtId="0" fontId="7" fillId="2" borderId="0" xfId="0" applyFont="1" applyFill="1" applyAlignment="1">
      <alignment horizontal="left" vertical="top"/>
    </xf>
    <xf numFmtId="0" fontId="2" fillId="6" borderId="0" xfId="0" applyFont="1" applyFill="1" applyAlignment="1">
      <alignment horizontal="left" vertical="top"/>
    </xf>
    <xf numFmtId="0" fontId="19" fillId="0" borderId="0" xfId="0" applyFont="1" applyAlignment="1">
      <alignment horizontal="left" vertical="center"/>
    </xf>
    <xf numFmtId="0" fontId="3" fillId="2" borderId="0" xfId="0" applyFont="1" applyFill="1" applyAlignment="1">
      <alignment horizontal="left" vertical="center"/>
    </xf>
    <xf numFmtId="0" fontId="8" fillId="2" borderId="0" xfId="0" applyFont="1" applyFill="1" applyAlignment="1">
      <alignment horizontal="left" vertical="center"/>
    </xf>
    <xf numFmtId="0" fontId="6" fillId="10" borderId="1" xfId="0" applyFont="1" applyFill="1" applyBorder="1" applyAlignment="1">
      <alignment horizontal="left" vertical="center"/>
    </xf>
    <xf numFmtId="0" fontId="6" fillId="5" borderId="1" xfId="0" applyFont="1" applyFill="1" applyBorder="1" applyAlignment="1">
      <alignment horizontal="center" vertical="center" wrapText="1"/>
    </xf>
    <xf numFmtId="2" fontId="2" fillId="5" borderId="1" xfId="0" applyNumberFormat="1" applyFont="1" applyFill="1" applyBorder="1" applyAlignment="1">
      <alignment horizontal="center" vertical="center"/>
    </xf>
    <xf numFmtId="0" fontId="2" fillId="5" borderId="1" xfId="0" applyFont="1" applyFill="1" applyBorder="1" applyAlignment="1">
      <alignment horizontal="center" vertical="center"/>
    </xf>
    <xf numFmtId="165" fontId="2" fillId="5" borderId="1" xfId="0" applyNumberFormat="1" applyFont="1" applyFill="1" applyBorder="1" applyAlignment="1">
      <alignment horizontal="center" vertical="center"/>
    </xf>
    <xf numFmtId="0" fontId="10" fillId="2" borderId="0" xfId="0" applyFont="1" applyFill="1" applyAlignment="1">
      <alignment horizontal="left" vertical="center"/>
    </xf>
    <xf numFmtId="165" fontId="2" fillId="5" borderId="1" xfId="0" applyNumberFormat="1" applyFont="1" applyFill="1" applyBorder="1" applyAlignment="1">
      <alignment horizontal="left" vertical="center"/>
    </xf>
    <xf numFmtId="0" fontId="6" fillId="5" borderId="5" xfId="0" applyFont="1" applyFill="1" applyBorder="1" applyAlignment="1">
      <alignment horizontal="center" vertical="center" wrapText="1"/>
    </xf>
    <xf numFmtId="0" fontId="6" fillId="4" borderId="13" xfId="0" applyFont="1" applyFill="1" applyBorder="1" applyAlignment="1">
      <alignment horizontal="center" vertical="center"/>
    </xf>
    <xf numFmtId="0" fontId="12" fillId="2" borderId="0" xfId="0" applyFont="1" applyFill="1" applyAlignment="1">
      <alignment horizontal="left" vertical="center"/>
    </xf>
    <xf numFmtId="0" fontId="0" fillId="2" borderId="1" xfId="0" applyFill="1" applyBorder="1" applyAlignment="1" applyProtection="1">
      <alignment horizontal="center" vertical="center"/>
      <protection locked="0"/>
    </xf>
    <xf numFmtId="14" fontId="0" fillId="2" borderId="1" xfId="0" applyNumberFormat="1" applyFill="1" applyBorder="1" applyAlignment="1" applyProtection="1">
      <alignment horizontal="center" vertical="center"/>
      <protection locked="0"/>
    </xf>
    <xf numFmtId="14" fontId="2" fillId="2" borderId="1" xfId="0" applyNumberFormat="1" applyFont="1" applyFill="1" applyBorder="1" applyAlignment="1" applyProtection="1">
      <alignment horizontal="left" vertical="center"/>
      <protection locked="0"/>
    </xf>
    <xf numFmtId="0" fontId="2" fillId="2" borderId="1" xfId="0" applyFont="1" applyFill="1" applyBorder="1" applyAlignment="1" applyProtection="1">
      <alignment horizontal="left" vertical="center"/>
      <protection locked="0"/>
    </xf>
    <xf numFmtId="165" fontId="2" fillId="2" borderId="1" xfId="0" applyNumberFormat="1" applyFont="1" applyFill="1" applyBorder="1" applyAlignment="1" applyProtection="1">
      <alignment horizontal="left" vertical="center"/>
      <protection locked="0"/>
    </xf>
    <xf numFmtId="2" fontId="2" fillId="2" borderId="1" xfId="0" applyNumberFormat="1" applyFont="1" applyFill="1" applyBorder="1" applyAlignment="1" applyProtection="1">
      <alignment horizontal="left" vertical="center"/>
      <protection locked="0"/>
    </xf>
    <xf numFmtId="0" fontId="11" fillId="8" borderId="1" xfId="0" applyFont="1" applyFill="1" applyBorder="1" applyAlignment="1" applyProtection="1">
      <alignment horizontal="center" vertical="center"/>
      <protection locked="0"/>
    </xf>
    <xf numFmtId="0" fontId="2" fillId="8" borderId="4" xfId="0" applyFont="1" applyFill="1" applyBorder="1" applyAlignment="1" applyProtection="1">
      <alignment horizontal="center" vertical="center"/>
      <protection locked="0"/>
    </xf>
    <xf numFmtId="0" fontId="2" fillId="8" borderId="6" xfId="0" applyFont="1" applyFill="1" applyBorder="1" applyAlignment="1" applyProtection="1">
      <alignment horizontal="center" vertical="center"/>
      <protection locked="0"/>
    </xf>
    <xf numFmtId="0" fontId="2" fillId="8" borderId="5" xfId="0" applyFont="1" applyFill="1" applyBorder="1" applyAlignment="1" applyProtection="1">
      <alignment horizontal="center" vertical="center"/>
      <protection locked="0"/>
    </xf>
    <xf numFmtId="0" fontId="6" fillId="10" borderId="1" xfId="0" applyFont="1" applyFill="1" applyBorder="1" applyAlignment="1">
      <alignment horizontal="center" vertical="center"/>
    </xf>
    <xf numFmtId="0" fontId="11" fillId="8" borderId="4" xfId="0" applyFont="1" applyFill="1" applyBorder="1" applyAlignment="1" applyProtection="1">
      <alignment horizontal="center" vertical="center"/>
      <protection locked="0"/>
    </xf>
    <xf numFmtId="0" fontId="11" fillId="8" borderId="6" xfId="0" applyFont="1" applyFill="1" applyBorder="1" applyAlignment="1" applyProtection="1">
      <alignment horizontal="center" vertical="center"/>
      <protection locked="0"/>
    </xf>
    <xf numFmtId="0" fontId="11" fillId="8" borderId="5" xfId="0" applyFont="1" applyFill="1" applyBorder="1" applyAlignment="1" applyProtection="1">
      <alignment horizontal="center" vertical="center"/>
      <protection locked="0"/>
    </xf>
    <xf numFmtId="0" fontId="1" fillId="8" borderId="1" xfId="0" applyFont="1" applyFill="1" applyBorder="1" applyAlignment="1">
      <alignment horizontal="center" vertical="center" wrapText="1"/>
    </xf>
    <xf numFmtId="0" fontId="2" fillId="8" borderId="1" xfId="0" applyFont="1" applyFill="1" applyBorder="1" applyAlignment="1" applyProtection="1">
      <alignment horizontal="left" vertical="center"/>
      <protection locked="0"/>
    </xf>
    <xf numFmtId="0" fontId="6" fillId="4" borderId="1" xfId="0" applyFont="1" applyFill="1" applyBorder="1" applyAlignment="1">
      <alignment horizontal="center" vertical="center" wrapText="1"/>
    </xf>
    <xf numFmtId="0" fontId="6" fillId="4" borderId="1" xfId="0" applyFont="1" applyFill="1" applyBorder="1" applyAlignment="1">
      <alignment horizontal="center" vertical="center"/>
    </xf>
    <xf numFmtId="0" fontId="2" fillId="5" borderId="4" xfId="0" applyFont="1" applyFill="1" applyBorder="1" applyAlignment="1" applyProtection="1">
      <alignment horizontal="center" vertical="center"/>
      <protection locked="0"/>
    </xf>
    <xf numFmtId="0" fontId="2" fillId="5" borderId="6"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0" fontId="6" fillId="5" borderId="1" xfId="0" applyFont="1" applyFill="1" applyBorder="1" applyAlignment="1">
      <alignment horizontal="center" vertical="center"/>
    </xf>
    <xf numFmtId="0" fontId="2" fillId="5" borderId="1" xfId="0" applyFont="1" applyFill="1" applyBorder="1" applyAlignment="1" applyProtection="1">
      <alignment horizontal="center" vertical="center"/>
      <protection locked="0"/>
    </xf>
    <xf numFmtId="0" fontId="2" fillId="5" borderId="1" xfId="0" applyFont="1" applyFill="1" applyBorder="1" applyAlignment="1" applyProtection="1">
      <alignment horizontal="left" vertical="center"/>
      <protection locked="0"/>
    </xf>
    <xf numFmtId="0" fontId="2" fillId="8" borderId="13" xfId="0" applyFont="1" applyFill="1" applyBorder="1" applyAlignment="1" applyProtection="1">
      <alignment horizontal="left" vertical="center"/>
      <protection locked="0"/>
    </xf>
    <xf numFmtId="49" fontId="2" fillId="8" borderId="1" xfId="0" applyNumberFormat="1" applyFont="1" applyFill="1" applyBorder="1" applyAlignment="1" applyProtection="1">
      <alignment horizontal="center" vertical="center"/>
      <protection locked="0"/>
    </xf>
    <xf numFmtId="0" fontId="2" fillId="8" borderId="1" xfId="0" applyFont="1" applyFill="1" applyBorder="1" applyAlignment="1" applyProtection="1">
      <alignment horizontal="center" vertical="center"/>
      <protection locked="0"/>
    </xf>
    <xf numFmtId="0" fontId="5" fillId="8" borderId="9" xfId="0" applyFont="1" applyFill="1" applyBorder="1" applyAlignment="1" applyProtection="1">
      <alignment horizontal="left" vertical="top"/>
      <protection locked="0"/>
    </xf>
    <xf numFmtId="0" fontId="12" fillId="8" borderId="7" xfId="0" applyFont="1" applyFill="1" applyBorder="1" applyAlignment="1" applyProtection="1">
      <alignment horizontal="left" vertical="top"/>
      <protection locked="0"/>
    </xf>
    <xf numFmtId="0" fontId="12" fillId="8" borderId="8" xfId="0" applyFont="1" applyFill="1" applyBorder="1" applyAlignment="1" applyProtection="1">
      <alignment horizontal="left" vertical="top"/>
      <protection locked="0"/>
    </xf>
    <xf numFmtId="0" fontId="12" fillId="8" borderId="10" xfId="0" applyFont="1" applyFill="1" applyBorder="1" applyAlignment="1" applyProtection="1">
      <alignment horizontal="left" vertical="top"/>
      <protection locked="0"/>
    </xf>
    <xf numFmtId="0" fontId="12" fillId="8" borderId="11" xfId="0" applyFont="1" applyFill="1" applyBorder="1" applyAlignment="1" applyProtection="1">
      <alignment horizontal="left" vertical="top"/>
      <protection locked="0"/>
    </xf>
    <xf numFmtId="0" fontId="12" fillId="8" borderId="12" xfId="0" applyFont="1" applyFill="1" applyBorder="1" applyAlignment="1" applyProtection="1">
      <alignment horizontal="left" vertical="top"/>
      <protection locked="0"/>
    </xf>
    <xf numFmtId="0" fontId="6" fillId="5" borderId="4" xfId="0" applyFont="1" applyFill="1" applyBorder="1" applyAlignment="1">
      <alignment horizontal="center" vertical="center"/>
    </xf>
    <xf numFmtId="0" fontId="6" fillId="5" borderId="5" xfId="0" applyFont="1" applyFill="1" applyBorder="1" applyAlignment="1">
      <alignment horizontal="center" vertical="center"/>
    </xf>
    <xf numFmtId="0" fontId="0" fillId="8" borderId="1" xfId="0" applyFill="1" applyBorder="1" applyAlignment="1" applyProtection="1">
      <alignment horizontal="center" vertical="center"/>
      <protection locked="0"/>
    </xf>
    <xf numFmtId="14" fontId="0" fillId="8" borderId="1" xfId="0" applyNumberFormat="1" applyFill="1" applyBorder="1" applyAlignment="1" applyProtection="1">
      <alignment horizontal="center" vertical="center"/>
      <protection locked="0"/>
    </xf>
    <xf numFmtId="49" fontId="0" fillId="8" borderId="1" xfId="0" applyNumberFormat="1" applyFill="1" applyBorder="1" applyAlignment="1" applyProtection="1">
      <alignment horizontal="center" vertical="center"/>
      <protection locked="0"/>
    </xf>
    <xf numFmtId="14" fontId="2" fillId="8" borderId="1" xfId="0" applyNumberFormat="1" applyFont="1" applyFill="1" applyBorder="1" applyAlignment="1" applyProtection="1">
      <alignment horizontal="center" vertical="center"/>
      <protection locked="0"/>
    </xf>
    <xf numFmtId="0" fontId="18" fillId="2" borderId="0" xfId="1" applyFont="1" applyFill="1" applyAlignment="1" applyProtection="1">
      <alignment horizontal="center" vertical="center"/>
    </xf>
    <xf numFmtId="0" fontId="6" fillId="5" borderId="6"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5" xfId="0" applyFont="1" applyFill="1" applyBorder="1" applyAlignment="1">
      <alignment horizontal="center" vertical="center"/>
    </xf>
    <xf numFmtId="14" fontId="2" fillId="2" borderId="4" xfId="0" applyNumberFormat="1" applyFont="1" applyFill="1" applyBorder="1" applyAlignment="1" applyProtection="1">
      <alignment horizontal="center" vertical="center"/>
      <protection locked="0"/>
    </xf>
    <xf numFmtId="14" fontId="2" fillId="2" borderId="5"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8" fillId="3" borderId="0" xfId="0" applyFont="1" applyFill="1" applyAlignment="1">
      <alignment horizontal="left" vertical="center"/>
    </xf>
    <xf numFmtId="0" fontId="0" fillId="2" borderId="4" xfId="0" applyFill="1" applyBorder="1" applyAlignment="1" applyProtection="1">
      <alignment horizontal="center" vertical="center"/>
      <protection locked="0"/>
    </xf>
    <xf numFmtId="0" fontId="0" fillId="2" borderId="5" xfId="0" applyFill="1" applyBorder="1" applyAlignment="1" applyProtection="1">
      <alignment horizontal="center" vertical="center"/>
      <protection locked="0"/>
    </xf>
    <xf numFmtId="14" fontId="0" fillId="2" borderId="1" xfId="0" applyNumberFormat="1" applyFill="1" applyBorder="1" applyAlignment="1" applyProtection="1">
      <alignment horizontal="center" vertical="center"/>
      <protection locked="0"/>
    </xf>
    <xf numFmtId="0" fontId="0" fillId="8" borderId="9" xfId="0" applyFill="1" applyBorder="1" applyAlignment="1" applyProtection="1">
      <alignment horizontal="left" vertical="top"/>
      <protection locked="0"/>
    </xf>
    <xf numFmtId="0" fontId="0" fillId="8" borderId="7" xfId="0" applyFill="1" applyBorder="1" applyAlignment="1" applyProtection="1">
      <alignment horizontal="left" vertical="top"/>
      <protection locked="0"/>
    </xf>
    <xf numFmtId="0" fontId="0" fillId="8" borderId="8" xfId="0" applyFill="1" applyBorder="1" applyAlignment="1" applyProtection="1">
      <alignment horizontal="left" vertical="top"/>
      <protection locked="0"/>
    </xf>
    <xf numFmtId="0" fontId="0" fillId="8" borderId="2" xfId="0" applyFill="1" applyBorder="1" applyAlignment="1" applyProtection="1">
      <alignment horizontal="left" vertical="top"/>
      <protection locked="0"/>
    </xf>
    <xf numFmtId="0" fontId="0" fillId="8" borderId="0" xfId="0" applyFill="1" applyAlignment="1" applyProtection="1">
      <alignment horizontal="left" vertical="top"/>
      <protection locked="0"/>
    </xf>
    <xf numFmtId="0" fontId="0" fillId="8" borderId="3" xfId="0" applyFill="1" applyBorder="1" applyAlignment="1" applyProtection="1">
      <alignment horizontal="left" vertical="top"/>
      <protection locked="0"/>
    </xf>
    <xf numFmtId="0" fontId="0" fillId="8" borderId="10" xfId="0" applyFill="1" applyBorder="1" applyAlignment="1" applyProtection="1">
      <alignment horizontal="left" vertical="top"/>
      <protection locked="0"/>
    </xf>
    <xf numFmtId="0" fontId="0" fillId="8" borderId="11" xfId="0" applyFill="1" applyBorder="1" applyAlignment="1" applyProtection="1">
      <alignment horizontal="left" vertical="top"/>
      <protection locked="0"/>
    </xf>
    <xf numFmtId="0" fontId="0" fillId="8" borderId="12" xfId="0" applyFill="1" applyBorder="1" applyAlignment="1" applyProtection="1">
      <alignment horizontal="left" vertical="top"/>
      <protection locked="0"/>
    </xf>
    <xf numFmtId="0" fontId="11" fillId="8" borderId="14" xfId="0" applyFont="1" applyFill="1" applyBorder="1" applyAlignment="1" applyProtection="1">
      <alignment horizontal="center" vertical="center"/>
      <protection locked="0"/>
    </xf>
    <xf numFmtId="0" fontId="20" fillId="8" borderId="1" xfId="0" applyFont="1" applyFill="1" applyBorder="1" applyAlignment="1" applyProtection="1">
      <alignment horizontal="center" vertical="center"/>
      <protection locked="0"/>
    </xf>
    <xf numFmtId="0" fontId="2" fillId="8" borderId="4" xfId="0" applyFont="1" applyFill="1" applyBorder="1" applyAlignment="1" applyProtection="1">
      <alignment horizontal="left" vertical="center"/>
      <protection locked="0"/>
    </xf>
    <xf numFmtId="0" fontId="2" fillId="8" borderId="6" xfId="0" applyFont="1" applyFill="1" applyBorder="1" applyAlignment="1" applyProtection="1">
      <alignment horizontal="left" vertical="center"/>
      <protection locked="0"/>
    </xf>
    <xf numFmtId="0" fontId="2" fillId="8" borderId="5" xfId="0" applyFont="1" applyFill="1" applyBorder="1" applyAlignment="1" applyProtection="1">
      <alignment horizontal="left" vertical="center"/>
      <protection locked="0"/>
    </xf>
  </cellXfs>
  <cellStyles count="2">
    <cellStyle name="Hyperlink" xfId="1" builtinId="8"/>
    <cellStyle name="Normal" xfId="0" builtinId="0"/>
  </cellStyles>
  <dxfs count="0"/>
  <tableStyles count="0" defaultTableStyle="TableStyleMedium2" defaultPivotStyle="PivotStyleLight16"/>
  <colors>
    <mruColors>
      <color rgb="FF003366"/>
      <color rgb="FFCDE6FF"/>
      <color rgb="FF004992"/>
      <color rgb="FF00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28</xdr:col>
      <xdr:colOff>0</xdr:colOff>
      <xdr:row>10</xdr:row>
      <xdr:rowOff>47433</xdr:rowOff>
    </xdr:to>
    <xdr:pic>
      <xdr:nvPicPr>
        <xdr:cNvPr id="4" name="Picture 3" descr="VCAA and Victorian Government logos">
          <a:extLst>
            <a:ext uri="{FF2B5EF4-FFF2-40B4-BE49-F238E27FC236}">
              <a16:creationId xmlns:a16="http://schemas.microsoft.com/office/drawing/2014/main" id="{760991B5-387A-B231-13D6-8E1FCDD907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6602075" cy="1669858"/>
        </a:xfrm>
        <a:prstGeom prst="rect">
          <a:avLst/>
        </a:prstGeom>
      </xdr:spPr>
    </xdr:pic>
    <xdr:clientData/>
  </xdr:twoCellAnchor>
  <xdr:twoCellAnchor editAs="absolute">
    <xdr:from>
      <xdr:col>9</xdr:col>
      <xdr:colOff>660130</xdr:colOff>
      <xdr:row>2</xdr:row>
      <xdr:rowOff>102775</xdr:rowOff>
    </xdr:from>
    <xdr:to>
      <xdr:col>21</xdr:col>
      <xdr:colOff>254216</xdr:colOff>
      <xdr:row>11</xdr:row>
      <xdr:rowOff>50078</xdr:rowOff>
    </xdr:to>
    <xdr:sp macro="" textlink="">
      <xdr:nvSpPr>
        <xdr:cNvPr id="3" name="TextBox 2">
          <a:extLst>
            <a:ext uri="{FF2B5EF4-FFF2-40B4-BE49-F238E27FC236}">
              <a16:creationId xmlns:a16="http://schemas.microsoft.com/office/drawing/2014/main" id="{32D2C9CC-B310-3FA1-7FAC-5C2081FBCF71}"/>
            </a:ext>
          </a:extLst>
        </xdr:cNvPr>
        <xdr:cNvSpPr txBox="1"/>
      </xdr:nvSpPr>
      <xdr:spPr>
        <a:xfrm>
          <a:off x="5913235" y="421572"/>
          <a:ext cx="7914285" cy="13246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200">
              <a:solidFill>
                <a:schemeClr val="bg1"/>
              </a:solidFill>
            </a:rPr>
            <a:t>TRAVEL REIMBURSEMENT CLAIM FORM 2025/26</a:t>
          </a:r>
        </a:p>
      </xdr:txBody>
    </xdr:sp>
    <xdr:clientData/>
  </xdr:twoCellAnchor>
  <mc:AlternateContent xmlns:mc="http://schemas.openxmlformats.org/markup-compatibility/2006">
    <mc:Choice xmlns:a14="http://schemas.microsoft.com/office/drawing/2010/main" Requires="a14">
      <xdr:twoCellAnchor editAs="oneCell">
        <xdr:from>
          <xdr:col>4</xdr:col>
          <xdr:colOff>603250</xdr:colOff>
          <xdr:row>122</xdr:row>
          <xdr:rowOff>50800</xdr:rowOff>
        </xdr:from>
        <xdr:to>
          <xdr:col>5</xdr:col>
          <xdr:colOff>190500</xdr:colOff>
          <xdr:row>124</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117</xdr:row>
          <xdr:rowOff>50800</xdr:rowOff>
        </xdr:from>
        <xdr:to>
          <xdr:col>2</xdr:col>
          <xdr:colOff>57150</xdr:colOff>
          <xdr:row>119</xdr:row>
          <xdr:rowOff>66675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118</xdr:row>
          <xdr:rowOff>76200</xdr:rowOff>
        </xdr:from>
        <xdr:to>
          <xdr:col>2</xdr:col>
          <xdr:colOff>28575</xdr:colOff>
          <xdr:row>120</xdr:row>
          <xdr:rowOff>66675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https://www.vcaa.vic.edu.au/sites/default/files/2025-09/TravelBookingsandPersonalExpensesReimbursementGuidelinesBooklet.docx" TargetMode="External"/><Relationship Id="rId1" Type="http://schemas.openxmlformats.org/officeDocument/2006/relationships/hyperlink" Target="https://www.vcaa.vic.edu.au/sites/default/files/2025-09/TravelBookingsandPersonalExpensesReimbursementGuidelinesBooklet.docx"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8A0311-68DE-4818-A43B-D6964EA11EEB}">
  <sheetPr codeName="Sheet1">
    <tabColor theme="9" tint="0.59999389629810485"/>
  </sheetPr>
  <dimension ref="A1:XFC126"/>
  <sheetViews>
    <sheetView tabSelected="1" zoomScale="71" zoomScaleNormal="71" workbookViewId="0">
      <selection activeCell="T102" sqref="T102:Y102"/>
    </sheetView>
  </sheetViews>
  <sheetFormatPr defaultColWidth="0" defaultRowHeight="13" zeroHeight="1" x14ac:dyDescent="0.35"/>
  <cols>
    <col min="1" max="1" width="0.90625" style="1" customWidth="1"/>
    <col min="2" max="2" width="8.7265625" style="1" customWidth="1"/>
    <col min="3" max="3" width="9.90625" style="1" customWidth="1"/>
    <col min="4" max="4" width="9.453125" style="1" bestFit="1" customWidth="1"/>
    <col min="5" max="5" width="9.90625" style="1" bestFit="1" customWidth="1"/>
    <col min="6" max="8" width="8.7265625" style="1" customWidth="1"/>
    <col min="9" max="9" width="10.1796875" style="1" customWidth="1"/>
    <col min="10" max="10" width="11.36328125" style="1" customWidth="1"/>
    <col min="11" max="11" width="10.36328125" style="1" customWidth="1"/>
    <col min="12" max="12" width="10.453125" style="1" customWidth="1"/>
    <col min="13" max="15" width="8.7265625" style="1" customWidth="1"/>
    <col min="16" max="16" width="9.7265625" style="1" customWidth="1"/>
    <col min="17" max="17" width="8.7265625" style="1" customWidth="1"/>
    <col min="18" max="18" width="10.36328125" style="1" customWidth="1"/>
    <col min="19" max="19" width="12.36328125" style="1" customWidth="1"/>
    <col min="20" max="20" width="9.81640625" style="1" customWidth="1"/>
    <col min="21" max="21" width="9.7265625" style="1" customWidth="1"/>
    <col min="22" max="25" width="8.7265625" style="1" customWidth="1"/>
    <col min="26" max="27" width="3.6328125" style="1" customWidth="1"/>
    <col min="28" max="28" width="0.90625" style="1" customWidth="1"/>
    <col min="29" max="29" width="0" style="37" hidden="1" customWidth="1"/>
    <col min="30" max="16383" width="8.7265625" style="1" hidden="1"/>
    <col min="16384" max="16384" width="0.1796875" style="1" hidden="1" customWidth="1"/>
  </cols>
  <sheetData>
    <row r="1" spans="2:24" x14ac:dyDescent="0.35"/>
    <row r="2" spans="2:24" x14ac:dyDescent="0.35"/>
    <row r="3" spans="2:24" x14ac:dyDescent="0.35"/>
    <row r="4" spans="2:24" x14ac:dyDescent="0.35"/>
    <row r="5" spans="2:24" x14ac:dyDescent="0.35"/>
    <row r="6" spans="2:24" x14ac:dyDescent="0.35"/>
    <row r="7" spans="2:24" x14ac:dyDescent="0.35"/>
    <row r="8" spans="2:24" x14ac:dyDescent="0.35"/>
    <row r="9" spans="2:24" x14ac:dyDescent="0.35"/>
    <row r="10" spans="2:24" x14ac:dyDescent="0.35"/>
    <row r="11" spans="2:24" ht="7" customHeight="1" x14ac:dyDescent="0.35"/>
    <row r="12" spans="2:24" x14ac:dyDescent="0.35">
      <c r="B12" s="1" t="s">
        <v>103</v>
      </c>
      <c r="D12" s="95" t="s">
        <v>102</v>
      </c>
      <c r="E12" s="95"/>
      <c r="F12" s="95"/>
      <c r="G12" s="95"/>
      <c r="H12" s="95"/>
      <c r="I12" s="95"/>
      <c r="J12" s="1" t="s">
        <v>115</v>
      </c>
    </row>
    <row r="13" spans="2:24" x14ac:dyDescent="0.35">
      <c r="B13" s="19" t="s">
        <v>99</v>
      </c>
    </row>
    <row r="14" spans="2:24" ht="14.5" customHeight="1" x14ac:dyDescent="0.35">
      <c r="B14" s="1" t="s">
        <v>134</v>
      </c>
      <c r="U14" s="70" t="s">
        <v>96</v>
      </c>
      <c r="V14" s="70"/>
      <c r="W14" s="70"/>
      <c r="X14" s="70"/>
    </row>
    <row r="15" spans="2:24" x14ac:dyDescent="0.35">
      <c r="B15" s="1" t="s">
        <v>0</v>
      </c>
      <c r="U15" s="70"/>
      <c r="V15" s="70"/>
      <c r="W15" s="70"/>
      <c r="X15" s="70"/>
    </row>
    <row r="16" spans="2:24" x14ac:dyDescent="0.35">
      <c r="B16" s="1" t="s">
        <v>101</v>
      </c>
    </row>
    <row r="17" spans="2:29" ht="12" customHeight="1" x14ac:dyDescent="0.35">
      <c r="B17" s="1" t="s">
        <v>104</v>
      </c>
    </row>
    <row r="18" spans="2:29" ht="2" customHeight="1" x14ac:dyDescent="0.35"/>
    <row r="19" spans="2:29" ht="23.5" customHeight="1" x14ac:dyDescent="0.35">
      <c r="B19" s="38" t="s">
        <v>1</v>
      </c>
      <c r="C19" s="39"/>
      <c r="D19" s="39"/>
      <c r="E19" s="39"/>
      <c r="F19" s="39"/>
      <c r="G19" s="39"/>
      <c r="H19" s="39"/>
      <c r="I19" s="39"/>
      <c r="J19" s="39"/>
      <c r="K19" s="39"/>
      <c r="L19" s="39"/>
      <c r="M19" s="39"/>
      <c r="N19" s="39"/>
      <c r="O19" s="39"/>
      <c r="P19" s="39"/>
      <c r="Q19" s="39"/>
      <c r="R19" s="39"/>
      <c r="S19" s="39"/>
      <c r="T19" s="39"/>
      <c r="U19" s="39"/>
      <c r="V19" s="39"/>
      <c r="W19" s="39"/>
      <c r="X19" s="39"/>
      <c r="Y19" s="39"/>
      <c r="Z19" s="39"/>
      <c r="AA19" s="39"/>
    </row>
    <row r="20" spans="2:29" s="40" customFormat="1" ht="15" customHeight="1" x14ac:dyDescent="0.35">
      <c r="B20" s="40" t="s">
        <v>133</v>
      </c>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C20" s="42"/>
    </row>
    <row r="21" spans="2:29" ht="15" customHeight="1" x14ac:dyDescent="0.35">
      <c r="B21" s="3" t="s">
        <v>68</v>
      </c>
      <c r="C21" s="3"/>
      <c r="D21" s="81"/>
      <c r="E21" s="81"/>
      <c r="F21" s="81"/>
      <c r="G21" s="3"/>
      <c r="H21" s="3" t="s">
        <v>69</v>
      </c>
      <c r="I21" s="3"/>
      <c r="J21" s="82"/>
      <c r="K21" s="82"/>
      <c r="L21" s="82"/>
      <c r="N21" s="3" t="s">
        <v>130</v>
      </c>
      <c r="O21" s="3"/>
      <c r="P21" s="62"/>
      <c r="Q21" s="62"/>
      <c r="R21" s="62"/>
      <c r="S21" s="43"/>
    </row>
    <row r="22" spans="2:29" ht="15" customHeight="1" x14ac:dyDescent="0.35">
      <c r="B22" s="3" t="s">
        <v>129</v>
      </c>
      <c r="C22" s="3"/>
      <c r="D22" s="81"/>
      <c r="E22" s="81"/>
      <c r="F22" s="81"/>
      <c r="G22" s="3"/>
      <c r="H22" s="3" t="s">
        <v>144</v>
      </c>
      <c r="I22" s="3"/>
      <c r="J22" s="82"/>
      <c r="K22" s="82"/>
      <c r="L22" s="82"/>
      <c r="N22" s="3" t="s">
        <v>167</v>
      </c>
      <c r="P22" s="115"/>
      <c r="Q22" s="115"/>
      <c r="R22" s="115"/>
    </row>
    <row r="23" spans="2:29" ht="15" customHeight="1" x14ac:dyDescent="0.35">
      <c r="B23" s="3" t="s">
        <v>128</v>
      </c>
      <c r="C23" s="3"/>
      <c r="D23" s="82"/>
      <c r="E23" s="82"/>
      <c r="F23" s="82"/>
      <c r="G23" s="3"/>
      <c r="H23" s="3" t="s">
        <v>71</v>
      </c>
      <c r="I23" s="3"/>
      <c r="J23" s="63"/>
      <c r="K23" s="64"/>
      <c r="L23" s="65"/>
      <c r="N23" s="3" t="s">
        <v>135</v>
      </c>
      <c r="P23" s="116"/>
      <c r="Q23" s="116"/>
      <c r="R23" s="116"/>
      <c r="S23" s="116"/>
    </row>
    <row r="24" spans="2:29" ht="13" customHeight="1" x14ac:dyDescent="0.35">
      <c r="H24" s="44" t="s">
        <v>72</v>
      </c>
      <c r="N24" s="44" t="s">
        <v>143</v>
      </c>
    </row>
    <row r="25" spans="2:29" ht="16" x14ac:dyDescent="0.35">
      <c r="B25" s="3" t="s">
        <v>3</v>
      </c>
    </row>
    <row r="26" spans="2:29" ht="16" customHeight="1" x14ac:dyDescent="0.35">
      <c r="B26" s="83"/>
      <c r="C26" s="84"/>
      <c r="D26" s="84"/>
      <c r="E26" s="84"/>
      <c r="F26" s="84"/>
      <c r="G26" s="84"/>
      <c r="H26" s="84"/>
      <c r="I26" s="84"/>
      <c r="J26" s="84"/>
      <c r="K26" s="84"/>
      <c r="L26" s="84"/>
      <c r="M26" s="84"/>
      <c r="N26" s="84"/>
      <c r="O26" s="84"/>
      <c r="P26" s="84"/>
      <c r="Q26" s="84"/>
      <c r="R26" s="84"/>
      <c r="S26" s="84"/>
      <c r="T26" s="84"/>
      <c r="U26" s="84"/>
      <c r="V26" s="84"/>
      <c r="W26" s="84"/>
      <c r="X26" s="84"/>
      <c r="Y26" s="84"/>
      <c r="Z26" s="84"/>
      <c r="AA26" s="85"/>
    </row>
    <row r="27" spans="2:29" ht="16" customHeight="1" x14ac:dyDescent="0.35">
      <c r="B27" s="86"/>
      <c r="C27" s="87"/>
      <c r="D27" s="87"/>
      <c r="E27" s="87"/>
      <c r="F27" s="87"/>
      <c r="G27" s="87"/>
      <c r="H27" s="87"/>
      <c r="I27" s="87"/>
      <c r="J27" s="87"/>
      <c r="K27" s="87"/>
      <c r="L27" s="87"/>
      <c r="M27" s="87"/>
      <c r="N27" s="87"/>
      <c r="O27" s="87"/>
      <c r="P27" s="87"/>
      <c r="Q27" s="87"/>
      <c r="R27" s="87"/>
      <c r="S27" s="87"/>
      <c r="T27" s="87"/>
      <c r="U27" s="87"/>
      <c r="V27" s="87"/>
      <c r="W27" s="87"/>
      <c r="X27" s="87"/>
      <c r="Y27" s="87"/>
      <c r="Z27" s="87"/>
      <c r="AA27" s="88"/>
    </row>
    <row r="28" spans="2:29" x14ac:dyDescent="0.35"/>
    <row r="29" spans="2:29" ht="23.5" customHeight="1" x14ac:dyDescent="0.35">
      <c r="B29" s="38" t="s">
        <v>97</v>
      </c>
      <c r="C29" s="39"/>
      <c r="D29" s="39"/>
      <c r="E29" s="39"/>
      <c r="F29" s="39"/>
      <c r="G29" s="39"/>
      <c r="H29" s="39"/>
      <c r="I29" s="39"/>
      <c r="J29" s="39"/>
      <c r="K29" s="39"/>
      <c r="L29" s="39"/>
      <c r="M29" s="39"/>
      <c r="N29" s="39"/>
      <c r="O29" s="39"/>
      <c r="P29" s="39"/>
      <c r="Q29" s="39"/>
      <c r="R29" s="39"/>
      <c r="S29" s="39"/>
      <c r="T29" s="39"/>
      <c r="U29" s="39"/>
      <c r="V29" s="39"/>
      <c r="W29" s="39"/>
      <c r="X29" s="39"/>
      <c r="Y29" s="39"/>
      <c r="Z29" s="39"/>
      <c r="AA29" s="39"/>
    </row>
    <row r="30" spans="2:29" ht="4.5" customHeight="1" x14ac:dyDescent="0.35">
      <c r="B30" s="45"/>
      <c r="C30" s="2"/>
      <c r="D30" s="2"/>
      <c r="E30" s="2"/>
      <c r="F30" s="2"/>
      <c r="G30" s="2"/>
      <c r="H30" s="2"/>
      <c r="I30" s="2"/>
      <c r="J30" s="2"/>
      <c r="K30" s="2"/>
      <c r="L30" s="2"/>
      <c r="M30" s="2"/>
      <c r="N30" s="2"/>
      <c r="O30" s="2"/>
      <c r="P30" s="2"/>
      <c r="Q30" s="2"/>
      <c r="R30" s="2"/>
      <c r="S30" s="2"/>
      <c r="T30" s="2"/>
      <c r="U30" s="2"/>
      <c r="V30" s="2"/>
      <c r="W30" s="2"/>
      <c r="X30" s="2"/>
      <c r="Y30" s="2"/>
      <c r="Z30" s="2"/>
      <c r="AA30" s="2"/>
    </row>
    <row r="31" spans="2:29" x14ac:dyDescent="0.35">
      <c r="B31" s="1" t="s">
        <v>119</v>
      </c>
    </row>
    <row r="32" spans="2:29" x14ac:dyDescent="0.35">
      <c r="B32" s="1" t="s">
        <v>120</v>
      </c>
      <c r="T32" s="66" t="s">
        <v>88</v>
      </c>
      <c r="U32" s="66"/>
      <c r="V32" s="66"/>
      <c r="W32" s="66"/>
      <c r="X32" s="66"/>
      <c r="Y32" s="66"/>
    </row>
    <row r="33" spans="2:27" x14ac:dyDescent="0.35">
      <c r="B33" s="1" t="s">
        <v>137</v>
      </c>
      <c r="T33" s="66" t="s">
        <v>117</v>
      </c>
      <c r="U33" s="66"/>
      <c r="V33" s="67"/>
      <c r="W33" s="68"/>
      <c r="X33" s="68"/>
      <c r="Y33" s="69"/>
    </row>
    <row r="34" spans="2:27" x14ac:dyDescent="0.35">
      <c r="B34" s="1" t="s">
        <v>122</v>
      </c>
      <c r="T34" s="66" t="s">
        <v>100</v>
      </c>
      <c r="U34" s="66"/>
      <c r="V34" s="62"/>
      <c r="W34" s="62"/>
      <c r="X34" s="46" t="s">
        <v>95</v>
      </c>
      <c r="Y34" s="31"/>
    </row>
    <row r="35" spans="2:27" ht="4.5" customHeight="1" x14ac:dyDescent="0.35">
      <c r="B35" s="45"/>
      <c r="C35" s="2"/>
      <c r="D35" s="2"/>
      <c r="E35" s="2"/>
      <c r="F35" s="2"/>
      <c r="G35" s="2"/>
      <c r="H35" s="2"/>
      <c r="I35" s="2"/>
      <c r="J35" s="2"/>
      <c r="K35" s="2"/>
      <c r="L35" s="2"/>
      <c r="M35" s="2"/>
      <c r="N35" s="2"/>
      <c r="O35" s="2"/>
      <c r="P35" s="2"/>
      <c r="Q35" s="2"/>
      <c r="R35" s="2"/>
      <c r="S35" s="2"/>
      <c r="T35" s="2"/>
      <c r="U35" s="2"/>
      <c r="V35" s="2"/>
      <c r="W35" s="2"/>
      <c r="X35" s="2"/>
      <c r="Y35" s="2"/>
      <c r="Z35" s="2"/>
      <c r="AA35" s="2"/>
    </row>
    <row r="36" spans="2:27" ht="48" customHeight="1" x14ac:dyDescent="0.35">
      <c r="B36" s="4" t="s">
        <v>4</v>
      </c>
      <c r="C36" s="30" t="s">
        <v>91</v>
      </c>
      <c r="D36" s="30" t="s">
        <v>89</v>
      </c>
      <c r="E36" s="30" t="s">
        <v>121</v>
      </c>
      <c r="F36" s="72" t="s">
        <v>157</v>
      </c>
      <c r="G36" s="73"/>
      <c r="H36" s="72" t="s">
        <v>158</v>
      </c>
      <c r="I36" s="73"/>
      <c r="J36" s="30" t="s">
        <v>113</v>
      </c>
      <c r="K36" s="30" t="s">
        <v>114</v>
      </c>
      <c r="L36" s="73" t="s">
        <v>90</v>
      </c>
      <c r="M36" s="73"/>
      <c r="N36" s="73"/>
      <c r="O36" s="73"/>
      <c r="P36" s="73" t="s">
        <v>8</v>
      </c>
      <c r="Q36" s="73" t="s">
        <v>8</v>
      </c>
      <c r="R36" s="30" t="s">
        <v>155</v>
      </c>
      <c r="S36" s="47" t="s">
        <v>159</v>
      </c>
      <c r="T36" s="47" t="s">
        <v>131</v>
      </c>
      <c r="U36" s="47" t="s">
        <v>156</v>
      </c>
      <c r="V36" s="47" t="s">
        <v>132</v>
      </c>
      <c r="W36" s="89" t="s">
        <v>12</v>
      </c>
      <c r="X36" s="96"/>
      <c r="Y36" s="96"/>
      <c r="Z36" s="96"/>
      <c r="AA36" s="90"/>
    </row>
    <row r="37" spans="2:27" x14ac:dyDescent="0.35">
      <c r="B37" s="4">
        <v>1</v>
      </c>
      <c r="C37" s="24"/>
      <c r="D37" s="25"/>
      <c r="E37" s="25"/>
      <c r="F37" s="71"/>
      <c r="G37" s="71"/>
      <c r="H37" s="71"/>
      <c r="I37" s="71"/>
      <c r="J37" s="25"/>
      <c r="K37" s="25"/>
      <c r="L37" s="71"/>
      <c r="M37" s="71"/>
      <c r="N37" s="71"/>
      <c r="O37" s="71"/>
      <c r="P37" s="71"/>
      <c r="Q37" s="71" t="s">
        <v>10</v>
      </c>
      <c r="R37" s="29"/>
      <c r="S37" s="48" t="str">
        <f>IF($V$34="Yes",
    IF(AND(D37="",E37="",J37="",K37=""),"",
        (IF(AND(D37&lt;&gt;"",E37&lt;&gt;"", MOD(E37-D37,1)*24 &gt; 0.5), MOD(E37-D37,1), 0) +
         IF(AND(J37&lt;&gt;"",K37&lt;&gt;"", MOD(K37-J37,1)*24 &gt; 0.5), MOD(K37-J37,1), 0)
        ) * 24
    ),
"")</f>
        <v/>
      </c>
      <c r="T37" s="35"/>
      <c r="U37" s="36"/>
      <c r="V37" s="33"/>
      <c r="W37" s="74"/>
      <c r="X37" s="75"/>
      <c r="Y37" s="75"/>
      <c r="Z37" s="75"/>
      <c r="AA37" s="76"/>
    </row>
    <row r="38" spans="2:27" x14ac:dyDescent="0.35">
      <c r="B38" s="4">
        <v>2</v>
      </c>
      <c r="C38" s="24"/>
      <c r="D38" s="25"/>
      <c r="E38" s="25"/>
      <c r="F38" s="71"/>
      <c r="G38" s="71"/>
      <c r="H38" s="71"/>
      <c r="I38" s="71"/>
      <c r="J38" s="25"/>
      <c r="K38" s="25"/>
      <c r="L38" s="71"/>
      <c r="M38" s="71"/>
      <c r="N38" s="71"/>
      <c r="O38" s="71"/>
      <c r="P38" s="71"/>
      <c r="Q38" s="71" t="s">
        <v>10</v>
      </c>
      <c r="R38" s="29"/>
      <c r="S38" s="48" t="str">
        <f t="shared" ref="S38:S56" si="0">IF($V$34="Yes",
    IF(AND(D38="",E38="",J38="",K38=""),"",
        (IF(AND(D38&lt;&gt;"",E38&lt;&gt;"", MOD(E38-D38,1)*24 &gt; 0.5), MOD(E38-D38,1), 0) +
         IF(AND(J38&lt;&gt;"",K38&lt;&gt;"", MOD(K38-J38,1)*24 &gt; 0.5), MOD(K38-J38,1), 0)
        ) * 24
    ),
"")</f>
        <v/>
      </c>
      <c r="T38" s="35"/>
      <c r="U38" s="36"/>
      <c r="V38" s="33"/>
      <c r="W38" s="74"/>
      <c r="X38" s="75"/>
      <c r="Y38" s="75"/>
      <c r="Z38" s="75"/>
      <c r="AA38" s="76"/>
    </row>
    <row r="39" spans="2:27" x14ac:dyDescent="0.35">
      <c r="B39" s="4">
        <v>3</v>
      </c>
      <c r="C39" s="24"/>
      <c r="D39" s="25"/>
      <c r="E39" s="25"/>
      <c r="F39" s="71"/>
      <c r="G39" s="71"/>
      <c r="H39" s="71"/>
      <c r="I39" s="71"/>
      <c r="J39" s="25"/>
      <c r="K39" s="25"/>
      <c r="L39" s="71"/>
      <c r="M39" s="71"/>
      <c r="N39" s="71"/>
      <c r="O39" s="71"/>
      <c r="P39" s="71"/>
      <c r="Q39" s="71" t="s">
        <v>10</v>
      </c>
      <c r="R39" s="29"/>
      <c r="S39" s="48" t="str">
        <f t="shared" si="0"/>
        <v/>
      </c>
      <c r="T39" s="35"/>
      <c r="U39" s="36"/>
      <c r="V39" s="33"/>
      <c r="W39" s="74"/>
      <c r="X39" s="75"/>
      <c r="Y39" s="75"/>
      <c r="Z39" s="75"/>
      <c r="AA39" s="76"/>
    </row>
    <row r="40" spans="2:27" x14ac:dyDescent="0.35">
      <c r="B40" s="4">
        <v>4</v>
      </c>
      <c r="C40" s="24"/>
      <c r="D40" s="25"/>
      <c r="E40" s="25"/>
      <c r="F40" s="71"/>
      <c r="G40" s="71"/>
      <c r="H40" s="71"/>
      <c r="I40" s="71"/>
      <c r="J40" s="25"/>
      <c r="K40" s="25"/>
      <c r="L40" s="71"/>
      <c r="M40" s="71"/>
      <c r="N40" s="71"/>
      <c r="O40" s="71"/>
      <c r="P40" s="71"/>
      <c r="Q40" s="71" t="s">
        <v>10</v>
      </c>
      <c r="R40" s="29"/>
      <c r="S40" s="48" t="str">
        <f t="shared" si="0"/>
        <v/>
      </c>
      <c r="T40" s="35"/>
      <c r="U40" s="36"/>
      <c r="V40" s="33"/>
      <c r="W40" s="74"/>
      <c r="X40" s="75"/>
      <c r="Y40" s="75"/>
      <c r="Z40" s="75"/>
      <c r="AA40" s="76"/>
    </row>
    <row r="41" spans="2:27" x14ac:dyDescent="0.35">
      <c r="B41" s="4">
        <v>5</v>
      </c>
      <c r="C41" s="24"/>
      <c r="D41" s="25"/>
      <c r="E41" s="25"/>
      <c r="F41" s="71"/>
      <c r="G41" s="71"/>
      <c r="H41" s="71"/>
      <c r="I41" s="71"/>
      <c r="J41" s="25"/>
      <c r="K41" s="25"/>
      <c r="L41" s="71"/>
      <c r="M41" s="71"/>
      <c r="N41" s="71"/>
      <c r="O41" s="71"/>
      <c r="P41" s="71"/>
      <c r="Q41" s="71" t="s">
        <v>10</v>
      </c>
      <c r="R41" s="29"/>
      <c r="S41" s="48" t="str">
        <f t="shared" si="0"/>
        <v/>
      </c>
      <c r="T41" s="35"/>
      <c r="U41" s="36"/>
      <c r="V41" s="33"/>
      <c r="W41" s="74"/>
      <c r="X41" s="75"/>
      <c r="Y41" s="75"/>
      <c r="Z41" s="75"/>
      <c r="AA41" s="76"/>
    </row>
    <row r="42" spans="2:27" x14ac:dyDescent="0.35">
      <c r="B42" s="4">
        <v>6</v>
      </c>
      <c r="C42" s="24"/>
      <c r="D42" s="25"/>
      <c r="E42" s="25"/>
      <c r="F42" s="71"/>
      <c r="G42" s="71"/>
      <c r="H42" s="71"/>
      <c r="I42" s="71"/>
      <c r="J42" s="25"/>
      <c r="K42" s="25"/>
      <c r="L42" s="71"/>
      <c r="M42" s="71"/>
      <c r="N42" s="71"/>
      <c r="O42" s="71"/>
      <c r="P42" s="71"/>
      <c r="Q42" s="71" t="s">
        <v>10</v>
      </c>
      <c r="R42" s="29"/>
      <c r="S42" s="48" t="str">
        <f t="shared" si="0"/>
        <v/>
      </c>
      <c r="T42" s="35"/>
      <c r="U42" s="36"/>
      <c r="V42" s="33"/>
      <c r="W42" s="74"/>
      <c r="X42" s="75"/>
      <c r="Y42" s="75"/>
      <c r="Z42" s="75"/>
      <c r="AA42" s="76"/>
    </row>
    <row r="43" spans="2:27" x14ac:dyDescent="0.35">
      <c r="B43" s="4">
        <v>7</v>
      </c>
      <c r="C43" s="24"/>
      <c r="D43" s="25"/>
      <c r="E43" s="25"/>
      <c r="F43" s="71"/>
      <c r="G43" s="71"/>
      <c r="H43" s="71"/>
      <c r="I43" s="71"/>
      <c r="J43" s="25"/>
      <c r="K43" s="25"/>
      <c r="L43" s="71"/>
      <c r="M43" s="71"/>
      <c r="N43" s="71"/>
      <c r="O43" s="71"/>
      <c r="P43" s="71"/>
      <c r="Q43" s="71"/>
      <c r="R43" s="29"/>
      <c r="S43" s="48" t="str">
        <f t="shared" si="0"/>
        <v/>
      </c>
      <c r="T43" s="35"/>
      <c r="U43" s="36"/>
      <c r="V43" s="33"/>
      <c r="W43" s="74"/>
      <c r="X43" s="75"/>
      <c r="Y43" s="75"/>
      <c r="Z43" s="75"/>
      <c r="AA43" s="76"/>
    </row>
    <row r="44" spans="2:27" x14ac:dyDescent="0.35">
      <c r="B44" s="4">
        <v>8</v>
      </c>
      <c r="C44" s="24"/>
      <c r="D44" s="25"/>
      <c r="E44" s="25"/>
      <c r="F44" s="71"/>
      <c r="G44" s="71"/>
      <c r="H44" s="71"/>
      <c r="I44" s="71"/>
      <c r="J44" s="25"/>
      <c r="K44" s="25"/>
      <c r="L44" s="71"/>
      <c r="M44" s="71"/>
      <c r="N44" s="71"/>
      <c r="O44" s="71"/>
      <c r="P44" s="71"/>
      <c r="Q44" s="71"/>
      <c r="R44" s="29"/>
      <c r="S44" s="48" t="str">
        <f t="shared" si="0"/>
        <v/>
      </c>
      <c r="T44" s="35"/>
      <c r="U44" s="36"/>
      <c r="V44" s="33"/>
      <c r="W44" s="74"/>
      <c r="X44" s="75"/>
      <c r="Y44" s="75"/>
      <c r="Z44" s="75"/>
      <c r="AA44" s="76"/>
    </row>
    <row r="45" spans="2:27" x14ac:dyDescent="0.35">
      <c r="B45" s="4">
        <v>9</v>
      </c>
      <c r="C45" s="24"/>
      <c r="D45" s="25"/>
      <c r="E45" s="25"/>
      <c r="F45" s="71"/>
      <c r="G45" s="71"/>
      <c r="H45" s="71"/>
      <c r="I45" s="71"/>
      <c r="J45" s="25"/>
      <c r="K45" s="25"/>
      <c r="L45" s="71"/>
      <c r="M45" s="71"/>
      <c r="N45" s="71"/>
      <c r="O45" s="71"/>
      <c r="P45" s="71"/>
      <c r="Q45" s="71"/>
      <c r="R45" s="29"/>
      <c r="S45" s="48" t="str">
        <f t="shared" si="0"/>
        <v/>
      </c>
      <c r="T45" s="35"/>
      <c r="U45" s="36"/>
      <c r="V45" s="33"/>
      <c r="W45" s="74"/>
      <c r="X45" s="75"/>
      <c r="Y45" s="75"/>
      <c r="Z45" s="75"/>
      <c r="AA45" s="76"/>
    </row>
    <row r="46" spans="2:27" x14ac:dyDescent="0.35">
      <c r="B46" s="4">
        <v>10</v>
      </c>
      <c r="C46" s="24"/>
      <c r="D46" s="25"/>
      <c r="E46" s="25"/>
      <c r="F46" s="71"/>
      <c r="G46" s="71"/>
      <c r="H46" s="71"/>
      <c r="I46" s="71"/>
      <c r="J46" s="25"/>
      <c r="K46" s="25"/>
      <c r="L46" s="71"/>
      <c r="M46" s="71"/>
      <c r="N46" s="71"/>
      <c r="O46" s="71"/>
      <c r="P46" s="71"/>
      <c r="Q46" s="71"/>
      <c r="R46" s="29"/>
      <c r="S46" s="48" t="str">
        <f t="shared" si="0"/>
        <v/>
      </c>
      <c r="T46" s="35"/>
      <c r="U46" s="36"/>
      <c r="V46" s="33"/>
      <c r="W46" s="74"/>
      <c r="X46" s="75"/>
      <c r="Y46" s="75"/>
      <c r="Z46" s="75"/>
      <c r="AA46" s="76"/>
    </row>
    <row r="47" spans="2:27" x14ac:dyDescent="0.35">
      <c r="B47" s="4">
        <v>11</v>
      </c>
      <c r="C47" s="24"/>
      <c r="D47" s="25"/>
      <c r="E47" s="25"/>
      <c r="F47" s="71"/>
      <c r="G47" s="71"/>
      <c r="H47" s="71"/>
      <c r="I47" s="71"/>
      <c r="J47" s="25"/>
      <c r="K47" s="25"/>
      <c r="L47" s="71"/>
      <c r="M47" s="71"/>
      <c r="N47" s="71"/>
      <c r="O47" s="71"/>
      <c r="P47" s="71"/>
      <c r="Q47" s="71"/>
      <c r="R47" s="29"/>
      <c r="S47" s="48" t="str">
        <f t="shared" si="0"/>
        <v/>
      </c>
      <c r="T47" s="35"/>
      <c r="U47" s="36"/>
      <c r="V47" s="33"/>
      <c r="W47" s="74"/>
      <c r="X47" s="75"/>
      <c r="Y47" s="75"/>
      <c r="Z47" s="75"/>
      <c r="AA47" s="76"/>
    </row>
    <row r="48" spans="2:27" x14ac:dyDescent="0.35">
      <c r="B48" s="4">
        <v>12</v>
      </c>
      <c r="C48" s="24"/>
      <c r="D48" s="25"/>
      <c r="E48" s="25"/>
      <c r="F48" s="71"/>
      <c r="G48" s="71"/>
      <c r="H48" s="71"/>
      <c r="I48" s="71"/>
      <c r="J48" s="25"/>
      <c r="K48" s="25"/>
      <c r="L48" s="71"/>
      <c r="M48" s="71"/>
      <c r="N48" s="71"/>
      <c r="O48" s="71"/>
      <c r="P48" s="71"/>
      <c r="Q48" s="71"/>
      <c r="R48" s="29"/>
      <c r="S48" s="48" t="str">
        <f t="shared" si="0"/>
        <v/>
      </c>
      <c r="T48" s="35"/>
      <c r="U48" s="36"/>
      <c r="V48" s="33"/>
      <c r="W48" s="74"/>
      <c r="X48" s="75"/>
      <c r="Y48" s="75"/>
      <c r="Z48" s="75"/>
      <c r="AA48" s="76"/>
    </row>
    <row r="49" spans="2:27" x14ac:dyDescent="0.35">
      <c r="B49" s="4">
        <v>13</v>
      </c>
      <c r="C49" s="24"/>
      <c r="D49" s="25"/>
      <c r="E49" s="25"/>
      <c r="F49" s="71"/>
      <c r="G49" s="71"/>
      <c r="H49" s="71"/>
      <c r="I49" s="71"/>
      <c r="J49" s="25"/>
      <c r="K49" s="25"/>
      <c r="L49" s="71"/>
      <c r="M49" s="71"/>
      <c r="N49" s="71"/>
      <c r="O49" s="71"/>
      <c r="P49" s="71"/>
      <c r="Q49" s="71"/>
      <c r="R49" s="29"/>
      <c r="S49" s="48" t="str">
        <f t="shared" si="0"/>
        <v/>
      </c>
      <c r="T49" s="35"/>
      <c r="U49" s="36"/>
      <c r="V49" s="33"/>
      <c r="W49" s="74"/>
      <c r="X49" s="75"/>
      <c r="Y49" s="75"/>
      <c r="Z49" s="75"/>
      <c r="AA49" s="76"/>
    </row>
    <row r="50" spans="2:27" x14ac:dyDescent="0.35">
      <c r="B50" s="4">
        <v>14</v>
      </c>
      <c r="C50" s="24"/>
      <c r="D50" s="25"/>
      <c r="E50" s="25"/>
      <c r="F50" s="71"/>
      <c r="G50" s="71"/>
      <c r="H50" s="71"/>
      <c r="I50" s="71"/>
      <c r="J50" s="25"/>
      <c r="K50" s="25"/>
      <c r="L50" s="71"/>
      <c r="M50" s="71"/>
      <c r="N50" s="71"/>
      <c r="O50" s="71"/>
      <c r="P50" s="71"/>
      <c r="Q50" s="71"/>
      <c r="R50" s="29"/>
      <c r="S50" s="48" t="str">
        <f t="shared" si="0"/>
        <v/>
      </c>
      <c r="T50" s="35"/>
      <c r="U50" s="36"/>
      <c r="V50" s="33"/>
      <c r="W50" s="74"/>
      <c r="X50" s="75"/>
      <c r="Y50" s="75"/>
      <c r="Z50" s="75"/>
      <c r="AA50" s="76"/>
    </row>
    <row r="51" spans="2:27" x14ac:dyDescent="0.35">
      <c r="B51" s="4">
        <v>15</v>
      </c>
      <c r="C51" s="24"/>
      <c r="D51" s="25"/>
      <c r="E51" s="25"/>
      <c r="F51" s="71"/>
      <c r="G51" s="71"/>
      <c r="H51" s="71"/>
      <c r="I51" s="71"/>
      <c r="J51" s="25"/>
      <c r="K51" s="25"/>
      <c r="L51" s="71"/>
      <c r="M51" s="71"/>
      <c r="N51" s="71"/>
      <c r="O51" s="71"/>
      <c r="P51" s="71"/>
      <c r="Q51" s="71"/>
      <c r="R51" s="29"/>
      <c r="S51" s="48" t="str">
        <f t="shared" si="0"/>
        <v/>
      </c>
      <c r="T51" s="35"/>
      <c r="U51" s="36"/>
      <c r="V51" s="33"/>
      <c r="W51" s="74"/>
      <c r="X51" s="75"/>
      <c r="Y51" s="75"/>
      <c r="Z51" s="75"/>
      <c r="AA51" s="76"/>
    </row>
    <row r="52" spans="2:27" x14ac:dyDescent="0.35">
      <c r="B52" s="4">
        <v>16</v>
      </c>
      <c r="C52" s="24"/>
      <c r="D52" s="25"/>
      <c r="E52" s="25"/>
      <c r="F52" s="71"/>
      <c r="G52" s="71"/>
      <c r="H52" s="71"/>
      <c r="I52" s="71"/>
      <c r="J52" s="25"/>
      <c r="K52" s="25"/>
      <c r="L52" s="71"/>
      <c r="M52" s="71"/>
      <c r="N52" s="71"/>
      <c r="O52" s="71"/>
      <c r="P52" s="71"/>
      <c r="Q52" s="71"/>
      <c r="R52" s="29"/>
      <c r="S52" s="48" t="str">
        <f t="shared" si="0"/>
        <v/>
      </c>
      <c r="T52" s="35"/>
      <c r="U52" s="36"/>
      <c r="V52" s="33"/>
      <c r="W52" s="74"/>
      <c r="X52" s="75"/>
      <c r="Y52" s="75"/>
      <c r="Z52" s="75"/>
      <c r="AA52" s="76"/>
    </row>
    <row r="53" spans="2:27" x14ac:dyDescent="0.35">
      <c r="B53" s="4">
        <v>17</v>
      </c>
      <c r="C53" s="24"/>
      <c r="D53" s="25"/>
      <c r="E53" s="25"/>
      <c r="F53" s="71"/>
      <c r="G53" s="71"/>
      <c r="H53" s="71"/>
      <c r="I53" s="71"/>
      <c r="J53" s="25"/>
      <c r="K53" s="25"/>
      <c r="L53" s="71"/>
      <c r="M53" s="71"/>
      <c r="N53" s="71"/>
      <c r="O53" s="71"/>
      <c r="P53" s="71"/>
      <c r="Q53" s="71"/>
      <c r="R53" s="29"/>
      <c r="S53" s="48" t="str">
        <f t="shared" si="0"/>
        <v/>
      </c>
      <c r="T53" s="35"/>
      <c r="U53" s="36"/>
      <c r="V53" s="33"/>
      <c r="W53" s="74"/>
      <c r="X53" s="75"/>
      <c r="Y53" s="75"/>
      <c r="Z53" s="75"/>
      <c r="AA53" s="76"/>
    </row>
    <row r="54" spans="2:27" x14ac:dyDescent="0.35">
      <c r="B54" s="4">
        <v>18</v>
      </c>
      <c r="C54" s="24"/>
      <c r="D54" s="25"/>
      <c r="E54" s="25"/>
      <c r="F54" s="71"/>
      <c r="G54" s="71"/>
      <c r="H54" s="71"/>
      <c r="I54" s="71"/>
      <c r="J54" s="25"/>
      <c r="K54" s="25"/>
      <c r="L54" s="71"/>
      <c r="M54" s="71"/>
      <c r="N54" s="71"/>
      <c r="O54" s="71"/>
      <c r="P54" s="71"/>
      <c r="Q54" s="71"/>
      <c r="R54" s="29"/>
      <c r="S54" s="48" t="str">
        <f t="shared" si="0"/>
        <v/>
      </c>
      <c r="T54" s="35"/>
      <c r="U54" s="36"/>
      <c r="V54" s="33"/>
      <c r="W54" s="74"/>
      <c r="X54" s="75"/>
      <c r="Y54" s="75"/>
      <c r="Z54" s="75"/>
      <c r="AA54" s="76"/>
    </row>
    <row r="55" spans="2:27" x14ac:dyDescent="0.35">
      <c r="B55" s="4">
        <v>19</v>
      </c>
      <c r="C55" s="24"/>
      <c r="D55" s="25"/>
      <c r="E55" s="25"/>
      <c r="F55" s="71"/>
      <c r="G55" s="71"/>
      <c r="H55" s="71"/>
      <c r="I55" s="71"/>
      <c r="J55" s="25"/>
      <c r="K55" s="25"/>
      <c r="L55" s="71"/>
      <c r="M55" s="71"/>
      <c r="N55" s="71"/>
      <c r="O55" s="71"/>
      <c r="P55" s="71"/>
      <c r="Q55" s="71"/>
      <c r="R55" s="29"/>
      <c r="S55" s="48" t="str">
        <f t="shared" si="0"/>
        <v/>
      </c>
      <c r="T55" s="35"/>
      <c r="U55" s="36"/>
      <c r="V55" s="33"/>
      <c r="W55" s="74"/>
      <c r="X55" s="75"/>
      <c r="Y55" s="75"/>
      <c r="Z55" s="75"/>
      <c r="AA55" s="76"/>
    </row>
    <row r="56" spans="2:27" x14ac:dyDescent="0.35">
      <c r="B56" s="4">
        <v>20</v>
      </c>
      <c r="C56" s="24"/>
      <c r="D56" s="25"/>
      <c r="E56" s="25"/>
      <c r="F56" s="71"/>
      <c r="G56" s="71"/>
      <c r="H56" s="71"/>
      <c r="I56" s="71"/>
      <c r="J56" s="25"/>
      <c r="K56" s="25"/>
      <c r="L56" s="71"/>
      <c r="M56" s="71"/>
      <c r="N56" s="71"/>
      <c r="O56" s="71"/>
      <c r="P56" s="71"/>
      <c r="Q56" s="71"/>
      <c r="R56" s="29"/>
      <c r="S56" s="48" t="str">
        <f t="shared" si="0"/>
        <v/>
      </c>
      <c r="T56" s="35"/>
      <c r="U56" s="36"/>
      <c r="V56" s="33"/>
      <c r="W56" s="74"/>
      <c r="X56" s="75"/>
      <c r="Y56" s="75"/>
      <c r="Z56" s="75"/>
      <c r="AA56" s="76"/>
    </row>
    <row r="57" spans="2:27" x14ac:dyDescent="0.35">
      <c r="P57" s="73" t="s">
        <v>98</v>
      </c>
      <c r="Q57" s="73"/>
      <c r="R57" s="49">
        <f>SUMIFS(T37:T56, V37:V56, "Yes")</f>
        <v>0</v>
      </c>
      <c r="S57" s="48">
        <f>SUMIFS(U37:U56, V37:V56, "Yes")</f>
        <v>0</v>
      </c>
    </row>
    <row r="58" spans="2:27" ht="7.5" customHeight="1" x14ac:dyDescent="0.35"/>
    <row r="59" spans="2:27" ht="23.5" customHeight="1" x14ac:dyDescent="0.35">
      <c r="B59" s="38" t="s">
        <v>105</v>
      </c>
      <c r="C59" s="39"/>
      <c r="D59" s="39"/>
      <c r="E59" s="39"/>
      <c r="F59" s="39"/>
      <c r="G59" s="39"/>
      <c r="H59" s="39"/>
      <c r="I59" s="39"/>
      <c r="J59" s="39"/>
      <c r="K59" s="39"/>
      <c r="L59" s="39"/>
      <c r="M59" s="39"/>
      <c r="N59" s="39"/>
      <c r="O59" s="39"/>
      <c r="P59" s="39"/>
      <c r="Q59" s="39"/>
      <c r="R59" s="39"/>
      <c r="S59" s="39"/>
      <c r="T59" s="39"/>
      <c r="U59" s="39"/>
      <c r="V59" s="39"/>
      <c r="W59" s="39"/>
      <c r="X59" s="39"/>
      <c r="Y59" s="39"/>
      <c r="Z59" s="39"/>
      <c r="AA59" s="39"/>
    </row>
    <row r="60" spans="2:27" ht="4.5" customHeight="1" x14ac:dyDescent="0.35">
      <c r="B60" s="45"/>
      <c r="C60" s="2"/>
      <c r="D60" s="2"/>
      <c r="E60" s="2"/>
      <c r="F60" s="2"/>
      <c r="G60" s="2"/>
      <c r="H60" s="2"/>
      <c r="I60" s="2"/>
      <c r="J60" s="2"/>
      <c r="K60" s="2"/>
      <c r="L60" s="2"/>
      <c r="M60" s="2"/>
      <c r="N60" s="2"/>
      <c r="O60" s="2"/>
      <c r="P60" s="2"/>
      <c r="Q60" s="2"/>
      <c r="R60" s="2"/>
      <c r="S60" s="2"/>
      <c r="T60" s="2"/>
      <c r="U60" s="2"/>
      <c r="V60" s="2"/>
      <c r="W60" s="2"/>
      <c r="X60" s="2"/>
      <c r="Y60" s="2"/>
      <c r="Z60" s="2"/>
      <c r="AA60" s="2"/>
    </row>
    <row r="61" spans="2:27" x14ac:dyDescent="0.35">
      <c r="B61" s="1" t="s">
        <v>125</v>
      </c>
    </row>
    <row r="62" spans="2:27" ht="4.5" customHeight="1" x14ac:dyDescent="0.35">
      <c r="B62" s="45"/>
      <c r="C62" s="2"/>
      <c r="D62" s="2"/>
      <c r="E62" s="2"/>
      <c r="F62" s="2"/>
      <c r="G62" s="2"/>
      <c r="H62" s="2"/>
      <c r="I62" s="2"/>
      <c r="J62" s="2"/>
      <c r="K62" s="2"/>
      <c r="L62" s="2"/>
      <c r="M62" s="2"/>
      <c r="N62" s="2"/>
      <c r="O62" s="2"/>
      <c r="P62" s="2"/>
      <c r="Q62" s="2"/>
      <c r="R62" s="2"/>
      <c r="S62" s="2"/>
      <c r="T62" s="2"/>
      <c r="U62" s="2"/>
      <c r="V62" s="2"/>
      <c r="W62" s="2"/>
      <c r="X62" s="2"/>
      <c r="Y62" s="2"/>
      <c r="Z62" s="2"/>
      <c r="AA62" s="2"/>
    </row>
    <row r="63" spans="2:27" ht="27" customHeight="1" x14ac:dyDescent="0.35">
      <c r="B63" s="4" t="s">
        <v>4</v>
      </c>
      <c r="C63" s="30" t="s">
        <v>91</v>
      </c>
      <c r="D63" s="73" t="s">
        <v>13</v>
      </c>
      <c r="E63" s="73"/>
      <c r="F63" s="73"/>
      <c r="G63" s="73" t="s">
        <v>14</v>
      </c>
      <c r="H63" s="73"/>
      <c r="I63" s="73"/>
      <c r="J63" s="73"/>
      <c r="K63" s="73"/>
      <c r="L63" s="73"/>
      <c r="M63" s="4" t="s">
        <v>32</v>
      </c>
      <c r="N63" s="77" t="s">
        <v>11</v>
      </c>
      <c r="O63" s="77"/>
      <c r="P63" s="77" t="s">
        <v>12</v>
      </c>
      <c r="Q63" s="77"/>
      <c r="R63" s="77"/>
      <c r="S63" s="77"/>
      <c r="T63" s="77"/>
      <c r="U63" s="77"/>
    </row>
    <row r="64" spans="2:27" x14ac:dyDescent="0.35">
      <c r="B64" s="4">
        <v>21</v>
      </c>
      <c r="C64" s="24"/>
      <c r="D64" s="62"/>
      <c r="E64" s="62"/>
      <c r="F64" s="62"/>
      <c r="G64" s="63"/>
      <c r="H64" s="64"/>
      <c r="I64" s="64"/>
      <c r="J64" s="64"/>
      <c r="K64" s="64"/>
      <c r="L64" s="65"/>
      <c r="M64" s="26"/>
      <c r="N64" s="78"/>
      <c r="O64" s="78"/>
      <c r="P64" s="78"/>
      <c r="Q64" s="78"/>
      <c r="R64" s="78"/>
      <c r="S64" s="78"/>
      <c r="T64" s="78"/>
      <c r="U64" s="78"/>
    </row>
    <row r="65" spans="2:27" x14ac:dyDescent="0.35">
      <c r="B65" s="4">
        <v>22</v>
      </c>
      <c r="C65" s="24"/>
      <c r="D65" s="62"/>
      <c r="E65" s="62"/>
      <c r="F65" s="62"/>
      <c r="G65" s="63"/>
      <c r="H65" s="64"/>
      <c r="I65" s="64"/>
      <c r="J65" s="64"/>
      <c r="K65" s="64"/>
      <c r="L65" s="65"/>
      <c r="M65" s="26"/>
      <c r="N65" s="78"/>
      <c r="O65" s="78"/>
      <c r="P65" s="78"/>
      <c r="Q65" s="78"/>
      <c r="R65" s="78"/>
      <c r="S65" s="78"/>
      <c r="T65" s="78"/>
      <c r="U65" s="78"/>
    </row>
    <row r="66" spans="2:27" x14ac:dyDescent="0.35">
      <c r="B66" s="4">
        <v>23</v>
      </c>
      <c r="C66" s="24"/>
      <c r="D66" s="62"/>
      <c r="E66" s="62"/>
      <c r="F66" s="62"/>
      <c r="G66" s="63"/>
      <c r="H66" s="64"/>
      <c r="I66" s="64"/>
      <c r="J66" s="64"/>
      <c r="K66" s="64"/>
      <c r="L66" s="65"/>
      <c r="M66" s="26"/>
      <c r="N66" s="78"/>
      <c r="O66" s="78"/>
      <c r="P66" s="78"/>
      <c r="Q66" s="78"/>
      <c r="R66" s="78"/>
      <c r="S66" s="78"/>
      <c r="T66" s="78"/>
      <c r="U66" s="78"/>
    </row>
    <row r="67" spans="2:27" x14ac:dyDescent="0.35">
      <c r="B67" s="4">
        <v>24</v>
      </c>
      <c r="C67" s="24"/>
      <c r="D67" s="62"/>
      <c r="E67" s="62"/>
      <c r="F67" s="62"/>
      <c r="G67" s="63"/>
      <c r="H67" s="64"/>
      <c r="I67" s="64"/>
      <c r="J67" s="64"/>
      <c r="K67" s="64"/>
      <c r="L67" s="65"/>
      <c r="M67" s="26"/>
      <c r="N67" s="78"/>
      <c r="O67" s="78"/>
      <c r="P67" s="78"/>
      <c r="Q67" s="78"/>
      <c r="R67" s="78"/>
      <c r="S67" s="78"/>
      <c r="T67" s="78"/>
      <c r="U67" s="78"/>
    </row>
    <row r="68" spans="2:27" x14ac:dyDescent="0.35">
      <c r="B68" s="4">
        <v>25</v>
      </c>
      <c r="C68" s="24"/>
      <c r="D68" s="62"/>
      <c r="E68" s="62"/>
      <c r="F68" s="62"/>
      <c r="G68" s="63"/>
      <c r="H68" s="64"/>
      <c r="I68" s="64"/>
      <c r="J68" s="64"/>
      <c r="K68" s="64"/>
      <c r="L68" s="65"/>
      <c r="M68" s="26"/>
      <c r="N68" s="78"/>
      <c r="O68" s="78"/>
      <c r="P68" s="78"/>
      <c r="Q68" s="78"/>
      <c r="R68" s="78"/>
      <c r="S68" s="78"/>
      <c r="T68" s="78"/>
      <c r="U68" s="78"/>
    </row>
    <row r="69" spans="2:27" x14ac:dyDescent="0.35">
      <c r="B69" s="4">
        <v>26</v>
      </c>
      <c r="C69" s="24"/>
      <c r="D69" s="62"/>
      <c r="E69" s="62"/>
      <c r="F69" s="62"/>
      <c r="G69" s="63"/>
      <c r="H69" s="64"/>
      <c r="I69" s="64"/>
      <c r="J69" s="64"/>
      <c r="K69" s="64"/>
      <c r="L69" s="65"/>
      <c r="M69" s="26"/>
      <c r="N69" s="78"/>
      <c r="O69" s="78"/>
      <c r="P69" s="78"/>
      <c r="Q69" s="78"/>
      <c r="R69" s="78"/>
      <c r="S69" s="78"/>
      <c r="T69" s="78"/>
      <c r="U69" s="78"/>
    </row>
    <row r="70" spans="2:27" x14ac:dyDescent="0.35">
      <c r="B70" s="4">
        <v>27</v>
      </c>
      <c r="C70" s="24"/>
      <c r="D70" s="62"/>
      <c r="E70" s="62"/>
      <c r="F70" s="62"/>
      <c r="G70" s="63"/>
      <c r="H70" s="64"/>
      <c r="I70" s="64"/>
      <c r="J70" s="64"/>
      <c r="K70" s="64"/>
      <c r="L70" s="65"/>
      <c r="M70" s="26"/>
      <c r="N70" s="78"/>
      <c r="O70" s="78"/>
      <c r="P70" s="78"/>
      <c r="Q70" s="78"/>
      <c r="R70" s="78"/>
      <c r="S70" s="78"/>
      <c r="T70" s="78"/>
      <c r="U70" s="78"/>
    </row>
    <row r="71" spans="2:27" x14ac:dyDescent="0.35">
      <c r="B71" s="4">
        <v>28</v>
      </c>
      <c r="C71" s="24"/>
      <c r="D71" s="62"/>
      <c r="E71" s="62"/>
      <c r="F71" s="62"/>
      <c r="G71" s="63"/>
      <c r="H71" s="64"/>
      <c r="I71" s="64"/>
      <c r="J71" s="64"/>
      <c r="K71" s="64"/>
      <c r="L71" s="65"/>
      <c r="M71" s="26"/>
      <c r="N71" s="78"/>
      <c r="O71" s="78"/>
      <c r="P71" s="78"/>
      <c r="Q71" s="78"/>
      <c r="R71" s="78"/>
      <c r="S71" s="78"/>
      <c r="T71" s="78"/>
      <c r="U71" s="78"/>
    </row>
    <row r="72" spans="2:27" x14ac:dyDescent="0.35">
      <c r="B72" s="4">
        <v>29</v>
      </c>
      <c r="C72" s="24"/>
      <c r="D72" s="62"/>
      <c r="E72" s="62"/>
      <c r="F72" s="62"/>
      <c r="G72" s="63"/>
      <c r="H72" s="64"/>
      <c r="I72" s="64"/>
      <c r="J72" s="64"/>
      <c r="K72" s="64"/>
      <c r="L72" s="65"/>
      <c r="M72" s="26"/>
      <c r="N72" s="78"/>
      <c r="O72" s="78"/>
      <c r="P72" s="78"/>
      <c r="Q72" s="78"/>
      <c r="R72" s="78"/>
      <c r="S72" s="78"/>
      <c r="T72" s="78"/>
      <c r="U72" s="78"/>
    </row>
    <row r="73" spans="2:27" x14ac:dyDescent="0.35">
      <c r="B73" s="4">
        <v>30</v>
      </c>
      <c r="C73" s="24"/>
      <c r="D73" s="62"/>
      <c r="E73" s="62"/>
      <c r="F73" s="62"/>
      <c r="G73" s="63"/>
      <c r="H73" s="64"/>
      <c r="I73" s="64"/>
      <c r="J73" s="64"/>
      <c r="K73" s="64"/>
      <c r="L73" s="65"/>
      <c r="M73" s="26"/>
      <c r="N73" s="78"/>
      <c r="O73" s="78"/>
      <c r="P73" s="78"/>
      <c r="Q73" s="78"/>
      <c r="R73" s="78"/>
      <c r="S73" s="78"/>
      <c r="T73" s="78"/>
      <c r="U73" s="78"/>
    </row>
    <row r="74" spans="2:27" ht="14.5" customHeight="1" x14ac:dyDescent="0.35">
      <c r="K74" s="73" t="s">
        <v>15</v>
      </c>
      <c r="L74" s="73"/>
      <c r="M74" s="50">
        <f>SUMIFS(M64:M73, N64:N73, "Yes")</f>
        <v>0</v>
      </c>
    </row>
    <row r="75" spans="2:27" ht="7.5" customHeight="1" x14ac:dyDescent="0.35"/>
    <row r="76" spans="2:27" ht="23.5" customHeight="1" x14ac:dyDescent="0.35">
      <c r="B76" s="38" t="s">
        <v>16</v>
      </c>
      <c r="C76" s="39"/>
      <c r="D76" s="39"/>
      <c r="E76" s="39"/>
      <c r="F76" s="39"/>
      <c r="G76" s="39"/>
      <c r="H76" s="39"/>
      <c r="I76" s="39"/>
      <c r="J76" s="39"/>
      <c r="K76" s="39"/>
      <c r="L76" s="39"/>
      <c r="M76" s="39"/>
      <c r="N76" s="39"/>
      <c r="O76" s="39"/>
      <c r="P76" s="39"/>
      <c r="Q76" s="39"/>
      <c r="R76" s="39"/>
      <c r="S76" s="39"/>
      <c r="T76" s="39"/>
      <c r="U76" s="39"/>
      <c r="V76" s="39"/>
      <c r="W76" s="39"/>
      <c r="X76" s="39"/>
      <c r="Y76" s="39"/>
      <c r="Z76" s="39"/>
      <c r="AA76" s="39"/>
    </row>
    <row r="77" spans="2:27" ht="4.5" customHeight="1" x14ac:dyDescent="0.35">
      <c r="B77" s="45"/>
      <c r="C77" s="2"/>
      <c r="D77" s="2"/>
      <c r="E77" s="2"/>
      <c r="F77" s="2"/>
      <c r="G77" s="2"/>
      <c r="H77" s="2"/>
      <c r="I77" s="2"/>
      <c r="J77" s="2"/>
      <c r="K77" s="2"/>
      <c r="L77" s="2"/>
      <c r="M77" s="2"/>
      <c r="N77" s="2"/>
      <c r="O77" s="2"/>
      <c r="P77" s="2"/>
      <c r="Q77" s="2"/>
      <c r="R77" s="2"/>
      <c r="S77" s="2"/>
      <c r="T77" s="2"/>
      <c r="U77" s="2"/>
      <c r="V77" s="2"/>
      <c r="W77" s="2"/>
      <c r="X77" s="2"/>
      <c r="Y77" s="2"/>
      <c r="Z77" s="2"/>
      <c r="AA77" s="2"/>
    </row>
    <row r="78" spans="2:27" x14ac:dyDescent="0.35">
      <c r="B78" s="1" t="s">
        <v>106</v>
      </c>
    </row>
    <row r="79" spans="2:27" x14ac:dyDescent="0.35">
      <c r="B79" s="1" t="s">
        <v>124</v>
      </c>
    </row>
    <row r="80" spans="2:27" x14ac:dyDescent="0.35">
      <c r="B80" s="51" t="s">
        <v>107</v>
      </c>
    </row>
    <row r="81" spans="2:27" ht="4.5" customHeight="1" x14ac:dyDescent="0.35">
      <c r="B81" s="45"/>
      <c r="C81" s="2"/>
      <c r="D81" s="2"/>
      <c r="E81" s="2"/>
      <c r="F81" s="2"/>
      <c r="G81" s="2"/>
      <c r="H81" s="2"/>
      <c r="I81" s="2"/>
      <c r="J81" s="2"/>
      <c r="K81" s="2"/>
      <c r="L81" s="2"/>
      <c r="M81" s="2"/>
      <c r="N81" s="2"/>
      <c r="O81" s="2"/>
      <c r="P81" s="2"/>
      <c r="Q81" s="2"/>
      <c r="R81" s="2"/>
      <c r="S81" s="2"/>
      <c r="T81" s="2"/>
      <c r="U81" s="2"/>
      <c r="V81" s="2"/>
      <c r="W81" s="2"/>
      <c r="X81" s="2"/>
      <c r="Y81" s="2"/>
      <c r="Z81" s="2"/>
      <c r="AA81" s="2"/>
    </row>
    <row r="82" spans="2:27" ht="48.5" customHeight="1" x14ac:dyDescent="0.35">
      <c r="B82" s="30" t="s">
        <v>4</v>
      </c>
      <c r="C82" s="30" t="s">
        <v>91</v>
      </c>
      <c r="D82" s="30" t="s">
        <v>160</v>
      </c>
      <c r="E82" s="73" t="s">
        <v>73</v>
      </c>
      <c r="F82" s="73"/>
      <c r="G82" s="73"/>
      <c r="H82" s="73"/>
      <c r="I82" s="30" t="s">
        <v>17</v>
      </c>
      <c r="J82" s="30" t="s">
        <v>24</v>
      </c>
      <c r="K82" s="30" t="s">
        <v>23</v>
      </c>
      <c r="L82" s="30" t="s">
        <v>22</v>
      </c>
      <c r="M82" s="47" t="s">
        <v>25</v>
      </c>
      <c r="N82" s="47" t="s">
        <v>34</v>
      </c>
      <c r="O82" s="47" t="s">
        <v>74</v>
      </c>
      <c r="P82" s="47" t="s">
        <v>75</v>
      </c>
      <c r="Q82" s="47" t="s">
        <v>26</v>
      </c>
      <c r="R82" s="77" t="s">
        <v>11</v>
      </c>
      <c r="S82" s="77"/>
      <c r="T82" s="77" t="s">
        <v>12</v>
      </c>
      <c r="U82" s="77"/>
      <c r="V82" s="77"/>
      <c r="W82" s="77"/>
      <c r="X82" s="77"/>
      <c r="Y82" s="77"/>
    </row>
    <row r="83" spans="2:27" x14ac:dyDescent="0.35">
      <c r="B83" s="4">
        <v>31</v>
      </c>
      <c r="C83" s="24"/>
      <c r="D83" s="25"/>
      <c r="E83" s="71"/>
      <c r="F83" s="71"/>
      <c r="G83" s="71"/>
      <c r="H83" s="71"/>
      <c r="I83" s="31"/>
      <c r="J83" s="26"/>
      <c r="K83" s="26"/>
      <c r="L83" s="26"/>
      <c r="M83" s="27"/>
      <c r="N83" s="52" t="str">
        <f>IF(J83=0,"",MIN(J83,IF(M83="Country",RATES!$D$2,IF(M83="City",RATES!$E$2,0))))</f>
        <v/>
      </c>
      <c r="O83" s="52" t="str">
        <f>IF(K83=0,"",MIN(K83,IF(M83="Country",RATES!$D$3,IF(M83="City",RATES!$E$3,0))))</f>
        <v/>
      </c>
      <c r="P83" s="52" t="str">
        <f>IF(L83=0,"",MIN(L83,IF(M83="Country",RATES!$D$4,IF(M83="City",RATES!$E$4,0))))</f>
        <v/>
      </c>
      <c r="Q83" s="52">
        <f>SUM(N83:P83)</f>
        <v>0</v>
      </c>
      <c r="R83" s="78"/>
      <c r="S83" s="78"/>
      <c r="T83" s="79"/>
      <c r="U83" s="79"/>
      <c r="V83" s="79"/>
      <c r="W83" s="79"/>
      <c r="X83" s="79"/>
      <c r="Y83" s="79"/>
    </row>
    <row r="84" spans="2:27" x14ac:dyDescent="0.35">
      <c r="B84" s="4">
        <v>32</v>
      </c>
      <c r="C84" s="24"/>
      <c r="D84" s="25"/>
      <c r="E84" s="71"/>
      <c r="F84" s="71"/>
      <c r="G84" s="71"/>
      <c r="H84" s="71"/>
      <c r="I84" s="31"/>
      <c r="J84" s="26"/>
      <c r="K84" s="26"/>
      <c r="L84" s="26"/>
      <c r="M84" s="32"/>
      <c r="N84" s="52" t="str">
        <f>IF(J84=0,"",MIN(J84,IF(M84="Country",RATES!$D$2,IF(M84="City",RATES!$E$2,0))))</f>
        <v/>
      </c>
      <c r="O84" s="52" t="str">
        <f>IF(K84=0,"",MIN(K84,IF(M84="Country",RATES!$D$3,IF(M84="City",RATES!$E$3,0))))</f>
        <v/>
      </c>
      <c r="P84" s="52" t="str">
        <f>IF(L84=0,"",MIN(L84,IF(M84="Country",RATES!$D$4,IF(M84="City",RATES!$E$4,0))))</f>
        <v/>
      </c>
      <c r="Q84" s="52">
        <f t="shared" ref="Q84:Q102" si="1">SUM(N84:P84)</f>
        <v>0</v>
      </c>
      <c r="R84" s="78"/>
      <c r="S84" s="78"/>
      <c r="T84" s="79"/>
      <c r="U84" s="79"/>
      <c r="V84" s="79"/>
      <c r="W84" s="79"/>
      <c r="X84" s="79"/>
      <c r="Y84" s="79"/>
    </row>
    <row r="85" spans="2:27" x14ac:dyDescent="0.35">
      <c r="B85" s="4">
        <v>33</v>
      </c>
      <c r="C85" s="24"/>
      <c r="D85" s="25"/>
      <c r="E85" s="117"/>
      <c r="F85" s="118"/>
      <c r="G85" s="118"/>
      <c r="H85" s="119"/>
      <c r="I85" s="31"/>
      <c r="J85" s="26"/>
      <c r="K85" s="26"/>
      <c r="L85" s="26"/>
      <c r="M85" s="32"/>
      <c r="N85" s="52" t="str">
        <f>IF(J85=0,"",MIN(J85,IF(M85="Country",RATES!$D$2,IF(M85="City",RATES!$E$2,0))))</f>
        <v/>
      </c>
      <c r="O85" s="52" t="str">
        <f>IF(K85=0,"",MIN(K85,IF(M85="Country",RATES!$D$3,IF(M85="City",RATES!$E$3,0))))</f>
        <v/>
      </c>
      <c r="P85" s="52" t="str">
        <f>IF(L85=0,"",MIN(L85,IF(M85="Country",RATES!$D$4,IF(M85="City",RATES!$E$4,0))))</f>
        <v/>
      </c>
      <c r="Q85" s="52">
        <f t="shared" si="1"/>
        <v>0</v>
      </c>
      <c r="R85" s="78"/>
      <c r="S85" s="78"/>
      <c r="T85" s="79"/>
      <c r="U85" s="79"/>
      <c r="V85" s="79"/>
      <c r="W85" s="79"/>
      <c r="X85" s="79"/>
      <c r="Y85" s="79"/>
    </row>
    <row r="86" spans="2:27" x14ac:dyDescent="0.35">
      <c r="B86" s="4">
        <v>34</v>
      </c>
      <c r="C86" s="24"/>
      <c r="D86" s="25"/>
      <c r="E86" s="71"/>
      <c r="F86" s="71"/>
      <c r="G86" s="71"/>
      <c r="H86" s="71"/>
      <c r="I86" s="31"/>
      <c r="J86" s="26"/>
      <c r="K86" s="26"/>
      <c r="L86" s="26"/>
      <c r="M86" s="32"/>
      <c r="N86" s="52" t="str">
        <f>IF(J86=0,"",MIN(J86,IF(M86="Country",RATES!$D$2,IF(M86="City",RATES!$E$2,0))))</f>
        <v/>
      </c>
      <c r="O86" s="52" t="str">
        <f>IF(K86=0,"",MIN(K86,IF(M86="Country",RATES!$D$3,IF(M86="City",RATES!$E$3,0))))</f>
        <v/>
      </c>
      <c r="P86" s="52" t="str">
        <f>IF(L86=0,"",MIN(L86,IF(M86="Country",RATES!$D$4,IF(M86="City",RATES!$E$4,0))))</f>
        <v/>
      </c>
      <c r="Q86" s="52">
        <f t="shared" si="1"/>
        <v>0</v>
      </c>
      <c r="R86" s="78"/>
      <c r="S86" s="78"/>
      <c r="T86" s="79"/>
      <c r="U86" s="79"/>
      <c r="V86" s="79"/>
      <c r="W86" s="79"/>
      <c r="X86" s="79"/>
      <c r="Y86" s="79"/>
    </row>
    <row r="87" spans="2:27" x14ac:dyDescent="0.35">
      <c r="B87" s="4">
        <v>35</v>
      </c>
      <c r="C87" s="24"/>
      <c r="D87" s="25"/>
      <c r="E87" s="71"/>
      <c r="F87" s="71"/>
      <c r="G87" s="71"/>
      <c r="H87" s="71"/>
      <c r="I87" s="31"/>
      <c r="J87" s="26"/>
      <c r="K87" s="26"/>
      <c r="L87" s="26"/>
      <c r="M87" s="27"/>
      <c r="N87" s="52" t="str">
        <f>IF(J87=0,"",MIN(J87,IF(M87="Country",RATES!$D$2,IF(M87="City",RATES!$E$2,0))))</f>
        <v/>
      </c>
      <c r="O87" s="52" t="str">
        <f>IF(K87=0,"",MIN(K87,IF(M87="Country",RATES!$D$3,IF(M87="City",RATES!$E$3,0))))</f>
        <v/>
      </c>
      <c r="P87" s="52" t="str">
        <f>IF(L87=0,"",MIN(L87,IF(M87="Country",RATES!$D$4,IF(M87="City",RATES!$E$4,0))))</f>
        <v/>
      </c>
      <c r="Q87" s="52">
        <f t="shared" si="1"/>
        <v>0</v>
      </c>
      <c r="R87" s="78"/>
      <c r="S87" s="78"/>
      <c r="T87" s="79"/>
      <c r="U87" s="79"/>
      <c r="V87" s="79"/>
      <c r="W87" s="79"/>
      <c r="X87" s="79"/>
      <c r="Y87" s="79"/>
    </row>
    <row r="88" spans="2:27" x14ac:dyDescent="0.35">
      <c r="B88" s="4">
        <v>36</v>
      </c>
      <c r="C88" s="24"/>
      <c r="D88" s="25"/>
      <c r="E88" s="71"/>
      <c r="F88" s="71"/>
      <c r="G88" s="71"/>
      <c r="H88" s="71"/>
      <c r="I88" s="31"/>
      <c r="J88" s="26"/>
      <c r="K88" s="26"/>
      <c r="L88" s="26"/>
      <c r="M88" s="32"/>
      <c r="N88" s="52" t="str">
        <f>IF(J88=0,"",MIN(J88,IF(M88="Country",RATES!$D$2,IF(M88="City",RATES!$E$2,0))))</f>
        <v/>
      </c>
      <c r="O88" s="52" t="str">
        <f>IF(K88=0,"",MIN(K88,IF(M88="Country",RATES!$D$3,IF(M88="City",RATES!$E$3,0))))</f>
        <v/>
      </c>
      <c r="P88" s="52" t="str">
        <f>IF(L88=0,"",MIN(L88,IF(M88="Country",RATES!$D$4,IF(M88="City",RATES!$E$4,0))))</f>
        <v/>
      </c>
      <c r="Q88" s="52">
        <f t="shared" si="1"/>
        <v>0</v>
      </c>
      <c r="R88" s="78"/>
      <c r="S88" s="78"/>
      <c r="T88" s="79"/>
      <c r="U88" s="79"/>
      <c r="V88" s="79"/>
      <c r="W88" s="79"/>
      <c r="X88" s="79"/>
      <c r="Y88" s="79"/>
    </row>
    <row r="89" spans="2:27" x14ac:dyDescent="0.35">
      <c r="B89" s="4">
        <v>37</v>
      </c>
      <c r="C89" s="24"/>
      <c r="D89" s="25"/>
      <c r="E89" s="71"/>
      <c r="F89" s="71"/>
      <c r="G89" s="71"/>
      <c r="H89" s="71"/>
      <c r="I89" s="31"/>
      <c r="J89" s="26"/>
      <c r="K89" s="26"/>
      <c r="L89" s="26"/>
      <c r="M89" s="27"/>
      <c r="N89" s="52" t="str">
        <f>IF(J89=0,"",MIN(J89,IF(M89="Country",RATES!$D$2,IF(M89="City",RATES!$E$2,0))))</f>
        <v/>
      </c>
      <c r="O89" s="52" t="str">
        <f>IF(K89=0,"",MIN(K89,IF(M89="Country",RATES!$D$3,IF(M89="City",RATES!$E$3,0))))</f>
        <v/>
      </c>
      <c r="P89" s="52" t="str">
        <f>IF(L89=0,"",MIN(L89,IF(M89="Country",RATES!$D$4,IF(M89="City",RATES!$E$4,0))))</f>
        <v/>
      </c>
      <c r="Q89" s="52">
        <f t="shared" si="1"/>
        <v>0</v>
      </c>
      <c r="R89" s="78"/>
      <c r="S89" s="78"/>
      <c r="T89" s="79"/>
      <c r="U89" s="79"/>
      <c r="V89" s="79"/>
      <c r="W89" s="79"/>
      <c r="X89" s="79"/>
      <c r="Y89" s="79"/>
    </row>
    <row r="90" spans="2:27" x14ac:dyDescent="0.35">
      <c r="B90" s="4">
        <v>38</v>
      </c>
      <c r="C90" s="24"/>
      <c r="D90" s="25"/>
      <c r="E90" s="71"/>
      <c r="F90" s="71"/>
      <c r="G90" s="71"/>
      <c r="H90" s="71"/>
      <c r="I90" s="31"/>
      <c r="J90" s="26"/>
      <c r="K90" s="26"/>
      <c r="L90" s="26"/>
      <c r="M90" s="32"/>
      <c r="N90" s="52" t="str">
        <f>IF(J90=0,"",MIN(J90,IF(M90="Country",RATES!$D$2,IF(M90="City",RATES!$E$2,0))))</f>
        <v/>
      </c>
      <c r="O90" s="52" t="str">
        <f>IF(K90=0,"",MIN(K90,IF(M90="Country",RATES!$D$3,IF(M90="City",RATES!$E$3,0))))</f>
        <v/>
      </c>
      <c r="P90" s="52" t="str">
        <f>IF(L90=0,"",MIN(L90,IF(M90="Country",RATES!$D$4,IF(M90="City",RATES!$E$4,0))))</f>
        <v/>
      </c>
      <c r="Q90" s="52">
        <f t="shared" si="1"/>
        <v>0</v>
      </c>
      <c r="R90" s="78"/>
      <c r="S90" s="78"/>
      <c r="T90" s="79"/>
      <c r="U90" s="79"/>
      <c r="V90" s="79"/>
      <c r="W90" s="79"/>
      <c r="X90" s="79"/>
      <c r="Y90" s="79"/>
    </row>
    <row r="91" spans="2:27" x14ac:dyDescent="0.35">
      <c r="B91" s="4">
        <v>39</v>
      </c>
      <c r="C91" s="24"/>
      <c r="D91" s="25"/>
      <c r="E91" s="71"/>
      <c r="F91" s="71"/>
      <c r="G91" s="71"/>
      <c r="H91" s="71"/>
      <c r="I91" s="31"/>
      <c r="J91" s="26"/>
      <c r="K91" s="26"/>
      <c r="L91" s="26"/>
      <c r="M91" s="27"/>
      <c r="N91" s="52" t="str">
        <f>IF(J91=0,"",MIN(J91,IF(M91="Country",RATES!$D$2,IF(M91="City",RATES!$E$2,0))))</f>
        <v/>
      </c>
      <c r="O91" s="52" t="str">
        <f>IF(K91=0,"",MIN(K91,IF(M91="Country",RATES!$D$3,IF(M91="City",RATES!$E$3,0))))</f>
        <v/>
      </c>
      <c r="P91" s="52" t="str">
        <f>IF(L91=0,"",MIN(L91,IF(M91="Country",RATES!$D$4,IF(M91="City",RATES!$E$4,0))))</f>
        <v/>
      </c>
      <c r="Q91" s="52">
        <f t="shared" si="1"/>
        <v>0</v>
      </c>
      <c r="R91" s="78"/>
      <c r="S91" s="78"/>
      <c r="T91" s="79"/>
      <c r="U91" s="79"/>
      <c r="V91" s="79"/>
      <c r="W91" s="79"/>
      <c r="X91" s="79"/>
      <c r="Y91" s="79"/>
    </row>
    <row r="92" spans="2:27" x14ac:dyDescent="0.35">
      <c r="B92" s="4">
        <v>40</v>
      </c>
      <c r="C92" s="24"/>
      <c r="D92" s="25"/>
      <c r="E92" s="71"/>
      <c r="F92" s="71"/>
      <c r="G92" s="71"/>
      <c r="H92" s="71"/>
      <c r="I92" s="31"/>
      <c r="J92" s="26"/>
      <c r="K92" s="26"/>
      <c r="L92" s="26"/>
      <c r="M92" s="32"/>
      <c r="N92" s="52" t="str">
        <f>IF(J92=0,"",MIN(J92,IF(M92="Country",RATES!$D$2,IF(M92="City",RATES!$E$2,0))))</f>
        <v/>
      </c>
      <c r="O92" s="52" t="str">
        <f>IF(K92=0,"",MIN(K92,IF(M92="Country",RATES!$D$3,IF(M92="City",RATES!$E$3,0))))</f>
        <v/>
      </c>
      <c r="P92" s="52" t="str">
        <f>IF(L92=0,"",MIN(L92,IF(M92="Country",RATES!$D$4,IF(M92="City",RATES!$E$4,0))))</f>
        <v/>
      </c>
      <c r="Q92" s="52">
        <f t="shared" si="1"/>
        <v>0</v>
      </c>
      <c r="R92" s="78"/>
      <c r="S92" s="78"/>
      <c r="T92" s="79"/>
      <c r="U92" s="79"/>
      <c r="V92" s="79"/>
      <c r="W92" s="79"/>
      <c r="X92" s="79"/>
      <c r="Y92" s="79"/>
    </row>
    <row r="93" spans="2:27" x14ac:dyDescent="0.35">
      <c r="B93" s="4">
        <v>41</v>
      </c>
      <c r="C93" s="24"/>
      <c r="D93" s="25"/>
      <c r="E93" s="71"/>
      <c r="F93" s="71"/>
      <c r="G93" s="71"/>
      <c r="H93" s="71"/>
      <c r="I93" s="31"/>
      <c r="J93" s="26"/>
      <c r="K93" s="26"/>
      <c r="L93" s="26"/>
      <c r="M93" s="27"/>
      <c r="N93" s="52" t="str">
        <f>IF(J93=0,"",MIN(J93,IF(M93="Country",RATES!$D$2,IF(M93="City",RATES!$E$2,0))))</f>
        <v/>
      </c>
      <c r="O93" s="52" t="str">
        <f>IF(K93=0,"",MIN(K93,IF(M93="Country",RATES!$D$3,IF(M93="City",RATES!$E$3,0))))</f>
        <v/>
      </c>
      <c r="P93" s="52" t="str">
        <f>IF(L93=0,"",MIN(L93,IF(M93="Country",RATES!$D$4,IF(M93="City",RATES!$E$4,0))))</f>
        <v/>
      </c>
      <c r="Q93" s="52">
        <f t="shared" si="1"/>
        <v>0</v>
      </c>
      <c r="R93" s="78"/>
      <c r="S93" s="78"/>
      <c r="T93" s="79"/>
      <c r="U93" s="79"/>
      <c r="V93" s="79"/>
      <c r="W93" s="79"/>
      <c r="X93" s="79"/>
      <c r="Y93" s="79"/>
    </row>
    <row r="94" spans="2:27" x14ac:dyDescent="0.35">
      <c r="B94" s="4">
        <v>42</v>
      </c>
      <c r="C94" s="24"/>
      <c r="D94" s="25"/>
      <c r="E94" s="71"/>
      <c r="F94" s="71"/>
      <c r="G94" s="71"/>
      <c r="H94" s="71"/>
      <c r="I94" s="31"/>
      <c r="J94" s="26"/>
      <c r="K94" s="26"/>
      <c r="L94" s="26"/>
      <c r="M94" s="32"/>
      <c r="N94" s="52" t="str">
        <f>IF(J94=0,"",MIN(J94,IF(M94="Country",RATES!$D$2,IF(M94="City",RATES!$E$2,0))))</f>
        <v/>
      </c>
      <c r="O94" s="52" t="str">
        <f>IF(K94=0,"",MIN(K94,IF(M94="Country",RATES!$D$3,IF(M94="City",RATES!$E$3,0))))</f>
        <v/>
      </c>
      <c r="P94" s="52" t="str">
        <f>IF(L94=0,"",MIN(L94,IF(M94="Country",RATES!$D$4,IF(M94="City",RATES!$E$4,0))))</f>
        <v/>
      </c>
      <c r="Q94" s="52">
        <f t="shared" si="1"/>
        <v>0</v>
      </c>
      <c r="R94" s="78"/>
      <c r="S94" s="78"/>
      <c r="T94" s="79"/>
      <c r="U94" s="79"/>
      <c r="V94" s="79"/>
      <c r="W94" s="79"/>
      <c r="X94" s="79"/>
      <c r="Y94" s="79"/>
    </row>
    <row r="95" spans="2:27" x14ac:dyDescent="0.35">
      <c r="B95" s="4">
        <v>43</v>
      </c>
      <c r="C95" s="24"/>
      <c r="D95" s="25"/>
      <c r="E95" s="71"/>
      <c r="F95" s="71"/>
      <c r="G95" s="71"/>
      <c r="H95" s="71"/>
      <c r="I95" s="31"/>
      <c r="J95" s="26"/>
      <c r="K95" s="26"/>
      <c r="L95" s="26"/>
      <c r="M95" s="27"/>
      <c r="N95" s="52" t="str">
        <f>IF(J95=0,"",MIN(J95,IF(M95="Country",RATES!$D$2,IF(M95="City",RATES!$E$2,0))))</f>
        <v/>
      </c>
      <c r="O95" s="52" t="str">
        <f>IF(K95=0,"",MIN(K95,IF(M95="Country",RATES!$D$3,IF(M95="City",RATES!$E$3,0))))</f>
        <v/>
      </c>
      <c r="P95" s="52" t="str">
        <f>IF(L95=0,"",MIN(L95,IF(M95="Country",RATES!$D$4,IF(M95="City",RATES!$E$4,0))))</f>
        <v/>
      </c>
      <c r="Q95" s="52">
        <f t="shared" si="1"/>
        <v>0</v>
      </c>
      <c r="R95" s="78"/>
      <c r="S95" s="78"/>
      <c r="T95" s="79"/>
      <c r="U95" s="79"/>
      <c r="V95" s="79"/>
      <c r="W95" s="79"/>
      <c r="X95" s="79"/>
      <c r="Y95" s="79"/>
    </row>
    <row r="96" spans="2:27" x14ac:dyDescent="0.35">
      <c r="B96" s="4">
        <v>44</v>
      </c>
      <c r="C96" s="24"/>
      <c r="D96" s="25"/>
      <c r="E96" s="71"/>
      <c r="F96" s="71"/>
      <c r="G96" s="71"/>
      <c r="H96" s="71"/>
      <c r="I96" s="31"/>
      <c r="J96" s="26"/>
      <c r="K96" s="26"/>
      <c r="L96" s="26"/>
      <c r="M96" s="32"/>
      <c r="N96" s="52" t="str">
        <f>IF(J96=0,"",MIN(J96,IF(M96="Country",RATES!$D$2,IF(M96="City",RATES!$E$2,0))))</f>
        <v/>
      </c>
      <c r="O96" s="52" t="str">
        <f>IF(K96=0,"",MIN(K96,IF(M96="Country",RATES!$D$3,IF(M96="City",RATES!$E$3,0))))</f>
        <v/>
      </c>
      <c r="P96" s="52" t="str">
        <f>IF(L96=0,"",MIN(L96,IF(M96="Country",RATES!$D$4,IF(M96="City",RATES!$E$4,0))))</f>
        <v/>
      </c>
      <c r="Q96" s="52">
        <f t="shared" si="1"/>
        <v>0</v>
      </c>
      <c r="R96" s="78"/>
      <c r="S96" s="78"/>
      <c r="T96" s="79"/>
      <c r="U96" s="79"/>
      <c r="V96" s="79"/>
      <c r="W96" s="79"/>
      <c r="X96" s="79"/>
      <c r="Y96" s="79"/>
    </row>
    <row r="97" spans="2:27" x14ac:dyDescent="0.35">
      <c r="B97" s="4">
        <v>45</v>
      </c>
      <c r="C97" s="24"/>
      <c r="D97" s="25"/>
      <c r="E97" s="71"/>
      <c r="F97" s="71"/>
      <c r="G97" s="71"/>
      <c r="H97" s="71"/>
      <c r="I97" s="31"/>
      <c r="J97" s="26"/>
      <c r="K97" s="26"/>
      <c r="L97" s="26"/>
      <c r="M97" s="27"/>
      <c r="N97" s="52" t="str">
        <f>IF(J97=0,"",MIN(J97,IF(M97="Country",RATES!$D$2,IF(M97="City",RATES!$E$2,0))))</f>
        <v/>
      </c>
      <c r="O97" s="52" t="str">
        <f>IF(K97=0,"",MIN(K97,IF(M97="Country",RATES!$D$3,IF(M97="City",RATES!$E$3,0))))</f>
        <v/>
      </c>
      <c r="P97" s="52" t="str">
        <f>IF(L97=0,"",MIN(L97,IF(M97="Country",RATES!$D$4,IF(M97="City",RATES!$E$4,0))))</f>
        <v/>
      </c>
      <c r="Q97" s="52">
        <f t="shared" si="1"/>
        <v>0</v>
      </c>
      <c r="R97" s="78"/>
      <c r="S97" s="78"/>
      <c r="T97" s="79"/>
      <c r="U97" s="79"/>
      <c r="V97" s="79"/>
      <c r="W97" s="79"/>
      <c r="X97" s="79"/>
      <c r="Y97" s="79"/>
    </row>
    <row r="98" spans="2:27" x14ac:dyDescent="0.35">
      <c r="B98" s="4">
        <v>46</v>
      </c>
      <c r="C98" s="24"/>
      <c r="D98" s="25"/>
      <c r="E98" s="71"/>
      <c r="F98" s="71"/>
      <c r="G98" s="71"/>
      <c r="H98" s="71"/>
      <c r="I98" s="31"/>
      <c r="J98" s="26"/>
      <c r="K98" s="26"/>
      <c r="L98" s="26"/>
      <c r="M98" s="32"/>
      <c r="N98" s="52" t="str">
        <f>IF(J98=0,"",MIN(J98,IF(M98="Country",RATES!$D$2,IF(M98="City",RATES!$E$2,0))))</f>
        <v/>
      </c>
      <c r="O98" s="52" t="str">
        <f>IF(K98=0,"",MIN(K98,IF(M98="Country",RATES!$D$3,IF(M98="City",RATES!$E$3,0))))</f>
        <v/>
      </c>
      <c r="P98" s="52" t="str">
        <f>IF(L98=0,"",MIN(L98,IF(M98="Country",RATES!$D$4,IF(M98="City",RATES!$E$4,0))))</f>
        <v/>
      </c>
      <c r="Q98" s="52">
        <f t="shared" si="1"/>
        <v>0</v>
      </c>
      <c r="R98" s="78"/>
      <c r="S98" s="78"/>
      <c r="T98" s="79"/>
      <c r="U98" s="79"/>
      <c r="V98" s="79"/>
      <c r="W98" s="79"/>
      <c r="X98" s="79"/>
      <c r="Y98" s="79"/>
    </row>
    <row r="99" spans="2:27" x14ac:dyDescent="0.35">
      <c r="B99" s="4">
        <v>47</v>
      </c>
      <c r="C99" s="24"/>
      <c r="D99" s="25"/>
      <c r="E99" s="71"/>
      <c r="F99" s="71"/>
      <c r="G99" s="71"/>
      <c r="H99" s="71"/>
      <c r="I99" s="31"/>
      <c r="J99" s="26"/>
      <c r="K99" s="26"/>
      <c r="L99" s="26"/>
      <c r="M99" s="27"/>
      <c r="N99" s="52" t="str">
        <f>IF(J99=0,"",MIN(J99,IF(M99="Country",RATES!$D$2,IF(M99="City",RATES!$E$2,0))))</f>
        <v/>
      </c>
      <c r="O99" s="52" t="str">
        <f>IF(K99=0,"",MIN(K99,IF(M99="Country",RATES!$D$3,IF(M99="City",RATES!$E$3,0))))</f>
        <v/>
      </c>
      <c r="P99" s="52" t="str">
        <f>IF(L99=0,"",MIN(L99,IF(M99="Country",RATES!$D$4,IF(M99="City",RATES!$E$4,0))))</f>
        <v/>
      </c>
      <c r="Q99" s="52">
        <f t="shared" si="1"/>
        <v>0</v>
      </c>
      <c r="R99" s="78"/>
      <c r="S99" s="78"/>
      <c r="T99" s="79"/>
      <c r="U99" s="79"/>
      <c r="V99" s="79"/>
      <c r="W99" s="79"/>
      <c r="X99" s="79"/>
      <c r="Y99" s="79"/>
    </row>
    <row r="100" spans="2:27" x14ac:dyDescent="0.35">
      <c r="B100" s="4">
        <v>48</v>
      </c>
      <c r="C100" s="24"/>
      <c r="D100" s="25"/>
      <c r="E100" s="71"/>
      <c r="F100" s="71"/>
      <c r="G100" s="71"/>
      <c r="H100" s="71"/>
      <c r="I100" s="31"/>
      <c r="J100" s="26"/>
      <c r="K100" s="26"/>
      <c r="L100" s="26"/>
      <c r="M100" s="32"/>
      <c r="N100" s="52" t="str">
        <f>IF(J100=0,"",MIN(J100,IF(M100="Country",RATES!$D$2,IF(M100="City",RATES!$E$2,0))))</f>
        <v/>
      </c>
      <c r="O100" s="52" t="str">
        <f>IF(K100=0,"",MIN(K100,IF(M100="Country",RATES!$D$3,IF(M100="City",RATES!$E$3,0))))</f>
        <v/>
      </c>
      <c r="P100" s="52" t="str">
        <f>IF(L100=0,"",MIN(L100,IF(M100="Country",RATES!$D$4,IF(M100="City",RATES!$E$4,0))))</f>
        <v/>
      </c>
      <c r="Q100" s="52">
        <f t="shared" si="1"/>
        <v>0</v>
      </c>
      <c r="R100" s="78"/>
      <c r="S100" s="78"/>
      <c r="T100" s="79"/>
      <c r="U100" s="79"/>
      <c r="V100" s="79"/>
      <c r="W100" s="79"/>
      <c r="X100" s="79"/>
      <c r="Y100" s="79"/>
    </row>
    <row r="101" spans="2:27" x14ac:dyDescent="0.35">
      <c r="B101" s="4">
        <v>49</v>
      </c>
      <c r="C101" s="24"/>
      <c r="D101" s="25"/>
      <c r="E101" s="71"/>
      <c r="F101" s="71"/>
      <c r="G101" s="71"/>
      <c r="H101" s="71"/>
      <c r="I101" s="31"/>
      <c r="J101" s="26"/>
      <c r="K101" s="26"/>
      <c r="L101" s="26"/>
      <c r="M101" s="27"/>
      <c r="N101" s="52" t="str">
        <f>IF(J101=0,"",MIN(J101,IF(M101="Country",RATES!$D$2,IF(M101="City",RATES!$E$2,0))))</f>
        <v/>
      </c>
      <c r="O101" s="52" t="str">
        <f>IF(K101=0,"",MIN(K101,IF(M101="Country",RATES!$D$3,IF(M101="City",RATES!$E$3,0))))</f>
        <v/>
      </c>
      <c r="P101" s="52" t="str">
        <f>IF(L101=0,"",MIN(L101,IF(M101="Country",RATES!$D$4,IF(M101="City",RATES!$E$4,0))))</f>
        <v/>
      </c>
      <c r="Q101" s="52">
        <f t="shared" si="1"/>
        <v>0</v>
      </c>
      <c r="R101" s="78"/>
      <c r="S101" s="78"/>
      <c r="T101" s="79"/>
      <c r="U101" s="79"/>
      <c r="V101" s="79"/>
      <c r="W101" s="79"/>
      <c r="X101" s="79"/>
      <c r="Y101" s="79"/>
    </row>
    <row r="102" spans="2:27" x14ac:dyDescent="0.35">
      <c r="B102" s="4">
        <v>50</v>
      </c>
      <c r="C102" s="24"/>
      <c r="D102" s="25"/>
      <c r="E102" s="71"/>
      <c r="F102" s="71"/>
      <c r="G102" s="71"/>
      <c r="H102" s="71"/>
      <c r="I102" s="31"/>
      <c r="J102" s="26"/>
      <c r="K102" s="26"/>
      <c r="L102" s="26"/>
      <c r="M102" s="32"/>
      <c r="N102" s="52" t="str">
        <f>IF(J102=0,"",MIN(J102,IF(M102="Country",RATES!$D$2,IF(M102="City",RATES!$E$2,0))))</f>
        <v/>
      </c>
      <c r="O102" s="52" t="str">
        <f>IF(K102=0,"",MIN(K102,IF(M102="Country",RATES!$D$3,IF(M102="City",RATES!$E$3,0))))</f>
        <v/>
      </c>
      <c r="P102" s="52" t="str">
        <f>IF(L102=0,"",MIN(L102,IF(M102="Country",RATES!$D$4,IF(M102="City",RATES!$E$4,0))))</f>
        <v/>
      </c>
      <c r="Q102" s="52">
        <f t="shared" si="1"/>
        <v>0</v>
      </c>
      <c r="R102" s="78"/>
      <c r="S102" s="78"/>
      <c r="T102" s="79"/>
      <c r="U102" s="79"/>
      <c r="V102" s="79"/>
      <c r="W102" s="79"/>
      <c r="X102" s="79"/>
      <c r="Y102" s="79"/>
    </row>
    <row r="103" spans="2:27" x14ac:dyDescent="0.35">
      <c r="O103" s="73" t="s">
        <v>15</v>
      </c>
      <c r="P103" s="73"/>
      <c r="Q103" s="52">
        <f>SUMIFS(Q83:Q102, R83:R102, "Yes")</f>
        <v>0</v>
      </c>
    </row>
    <row r="104" spans="2:27" ht="7.5" customHeight="1" x14ac:dyDescent="0.35"/>
    <row r="105" spans="2:27" ht="23.5" customHeight="1" x14ac:dyDescent="0.35">
      <c r="B105" s="38" t="s">
        <v>27</v>
      </c>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c r="AA105" s="39"/>
    </row>
    <row r="106" spans="2:27" ht="4.5" customHeight="1" x14ac:dyDescent="0.35">
      <c r="B106" s="45"/>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2:27" x14ac:dyDescent="0.35">
      <c r="B107" s="1" t="s">
        <v>108</v>
      </c>
    </row>
    <row r="108" spans="2:27" x14ac:dyDescent="0.35">
      <c r="B108" s="1" t="s">
        <v>109</v>
      </c>
    </row>
    <row r="109" spans="2:27" ht="14.5" customHeight="1" x14ac:dyDescent="0.35">
      <c r="B109" s="19" t="s">
        <v>110</v>
      </c>
    </row>
    <row r="110" spans="2:27" ht="17" customHeight="1" x14ac:dyDescent="0.35">
      <c r="B110" s="44" t="s">
        <v>126</v>
      </c>
      <c r="D110" s="63"/>
      <c r="E110" s="64"/>
      <c r="F110" s="64"/>
      <c r="G110" s="65"/>
      <c r="H110" s="44" t="s">
        <v>127</v>
      </c>
      <c r="N110" s="44" t="s">
        <v>38</v>
      </c>
      <c r="O110" s="94"/>
      <c r="P110" s="94"/>
    </row>
    <row r="111" spans="2:27" ht="4.5" customHeight="1" x14ac:dyDescent="0.35">
      <c r="B111" s="45"/>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2:27" ht="39" customHeight="1" x14ac:dyDescent="0.35">
      <c r="B112" s="30" t="s">
        <v>4</v>
      </c>
      <c r="C112" s="30" t="s">
        <v>77</v>
      </c>
      <c r="D112" s="30" t="s">
        <v>76</v>
      </c>
      <c r="E112" s="30" t="s">
        <v>28</v>
      </c>
      <c r="F112" s="72" t="s">
        <v>29</v>
      </c>
      <c r="G112" s="72"/>
      <c r="H112" s="72"/>
      <c r="I112" s="72" t="s">
        <v>30</v>
      </c>
      <c r="J112" s="72"/>
      <c r="K112" s="72"/>
      <c r="L112" s="72"/>
      <c r="M112" s="72" t="s">
        <v>31</v>
      </c>
      <c r="N112" s="72"/>
      <c r="O112" s="72" t="s">
        <v>33</v>
      </c>
      <c r="P112" s="72"/>
      <c r="Q112" s="30" t="s">
        <v>32</v>
      </c>
      <c r="R112" s="53" t="s">
        <v>25</v>
      </c>
      <c r="S112" s="47" t="s">
        <v>35</v>
      </c>
      <c r="T112" s="89" t="s">
        <v>11</v>
      </c>
      <c r="U112" s="90"/>
      <c r="V112" s="77" t="s">
        <v>12</v>
      </c>
      <c r="W112" s="77"/>
      <c r="X112" s="77"/>
      <c r="Y112" s="77"/>
      <c r="Z112" s="77"/>
      <c r="AA112" s="77"/>
    </row>
    <row r="113" spans="2:27" x14ac:dyDescent="0.35">
      <c r="B113" s="54">
        <v>51</v>
      </c>
      <c r="C113" s="24"/>
      <c r="D113" s="24"/>
      <c r="E113" s="34"/>
      <c r="F113" s="80"/>
      <c r="G113" s="80"/>
      <c r="H113" s="80"/>
      <c r="I113" s="80"/>
      <c r="J113" s="80"/>
      <c r="K113" s="80"/>
      <c r="L113" s="80"/>
      <c r="M113" s="80"/>
      <c r="N113" s="80"/>
      <c r="O113" s="80"/>
      <c r="P113" s="80"/>
      <c r="Q113" s="28"/>
      <c r="R113" s="27"/>
      <c r="S113" s="52" t="str">
        <f>IF(Q113=0,"",MIN(Q113,IF(R113="Country",RATES!$G$2,IF(R113="City",RATES!$H$2,0))))</f>
        <v/>
      </c>
      <c r="T113" s="74"/>
      <c r="U113" s="76"/>
      <c r="V113" s="79"/>
      <c r="W113" s="79"/>
      <c r="X113" s="79"/>
      <c r="Y113" s="79"/>
      <c r="Z113" s="79"/>
      <c r="AA113" s="79"/>
    </row>
    <row r="114" spans="2:27" x14ac:dyDescent="0.35">
      <c r="B114" s="4">
        <v>52</v>
      </c>
      <c r="C114" s="24"/>
      <c r="D114" s="24"/>
      <c r="E114" s="29"/>
      <c r="F114" s="80"/>
      <c r="G114" s="80"/>
      <c r="H114" s="80"/>
      <c r="I114" s="80"/>
      <c r="J114" s="80"/>
      <c r="K114" s="80"/>
      <c r="L114" s="80"/>
      <c r="M114" s="71"/>
      <c r="N114" s="71"/>
      <c r="O114" s="71"/>
      <c r="P114" s="71"/>
      <c r="Q114" s="26"/>
      <c r="R114" s="32"/>
      <c r="S114" s="52" t="str">
        <f>IF(Q114=0,"",MIN(Q114,IF(R114="Country",RATES!$G$2,IF(R114="City",RATES!$H$2,0))))</f>
        <v/>
      </c>
      <c r="T114" s="74"/>
      <c r="U114" s="76"/>
      <c r="V114" s="79"/>
      <c r="W114" s="79"/>
      <c r="X114" s="79"/>
      <c r="Y114" s="79"/>
      <c r="Z114" s="79"/>
      <c r="AA114" s="79"/>
    </row>
    <row r="115" spans="2:27" x14ac:dyDescent="0.35">
      <c r="R115" s="4" t="s">
        <v>15</v>
      </c>
      <c r="S115" s="52">
        <f>SUMIFS(S113:S114, T113:T114, "Yes")</f>
        <v>0</v>
      </c>
    </row>
    <row r="116" spans="2:27" ht="7.5" customHeight="1" x14ac:dyDescent="0.35"/>
    <row r="117" spans="2:27" ht="23.5" customHeight="1" x14ac:dyDescent="0.35">
      <c r="B117" s="38" t="s">
        <v>36</v>
      </c>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c r="AA117" s="39"/>
    </row>
    <row r="118" spans="2:27" ht="9" customHeight="1" x14ac:dyDescent="0.35">
      <c r="B118" s="45"/>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2:27" x14ac:dyDescent="0.35">
      <c r="C119" s="1" t="s">
        <v>111</v>
      </c>
    </row>
    <row r="120" spans="2:27" x14ac:dyDescent="0.35">
      <c r="C120" s="1" t="s">
        <v>112</v>
      </c>
    </row>
    <row r="121" spans="2:27" x14ac:dyDescent="0.35"/>
    <row r="122" spans="2:27" ht="26" customHeight="1" x14ac:dyDescent="0.35">
      <c r="B122" s="3" t="s">
        <v>39</v>
      </c>
      <c r="C122" s="55"/>
      <c r="D122" s="55"/>
      <c r="E122" s="91"/>
      <c r="F122" s="91"/>
      <c r="G122" s="91"/>
      <c r="H122" s="91"/>
      <c r="I122" s="91"/>
      <c r="K122" s="3" t="s">
        <v>38</v>
      </c>
      <c r="L122" s="92"/>
      <c r="M122" s="92"/>
      <c r="N122" s="92"/>
      <c r="O122" s="55"/>
      <c r="P122" s="3" t="s">
        <v>86</v>
      </c>
      <c r="R122" s="93"/>
      <c r="S122" s="93"/>
      <c r="T122" s="93"/>
    </row>
    <row r="123" spans="2:27" ht="6" customHeight="1" x14ac:dyDescent="0.35">
      <c r="B123" s="55"/>
      <c r="C123" s="55"/>
      <c r="D123" s="55"/>
      <c r="E123" s="55"/>
      <c r="F123" s="55"/>
      <c r="G123" s="55"/>
      <c r="H123" s="55"/>
      <c r="I123" s="55"/>
      <c r="J123" s="55"/>
      <c r="K123" s="55"/>
      <c r="L123" s="55"/>
      <c r="M123" s="55"/>
    </row>
    <row r="124" spans="2:27" ht="16" x14ac:dyDescent="0.35">
      <c r="B124" s="3" t="s">
        <v>37</v>
      </c>
      <c r="C124" s="55"/>
      <c r="D124" s="55"/>
      <c r="G124" s="55"/>
      <c r="H124" s="55"/>
      <c r="I124" s="55"/>
      <c r="J124" s="55"/>
      <c r="K124" s="55"/>
      <c r="L124" s="55"/>
      <c r="M124" s="55"/>
    </row>
    <row r="125" spans="2:27" x14ac:dyDescent="0.35">
      <c r="B125" s="51" t="s">
        <v>87</v>
      </c>
    </row>
    <row r="126" spans="2:27" x14ac:dyDescent="0.35"/>
  </sheetData>
  <sheetProtection algorithmName="SHA-512" hashValue="HPS7u2Oj8fnxF3cYCvDYTc/cszs249f/3nafR3o0SR5GT1QkrbXGrc8oLPOxqLXMkC5XaWweilt794aUfMiChQ==" saltValue="c8xsbJj8Sp7vVJHIj8D9gg==" spinCount="100000" sheet="1" objects="1" selectLockedCells="1"/>
  <mergeCells count="255">
    <mergeCell ref="W54:AA54"/>
    <mergeCell ref="W55:AA55"/>
    <mergeCell ref="W56:AA56"/>
    <mergeCell ref="O110:P110"/>
    <mergeCell ref="D12:I12"/>
    <mergeCell ref="W36:AA36"/>
    <mergeCell ref="W37:AA37"/>
    <mergeCell ref="W38:AA38"/>
    <mergeCell ref="W39:AA39"/>
    <mergeCell ref="W40:AA40"/>
    <mergeCell ref="W41:AA41"/>
    <mergeCell ref="T32:Y32"/>
    <mergeCell ref="H43:I43"/>
    <mergeCell ref="H44:I44"/>
    <mergeCell ref="H45:I45"/>
    <mergeCell ref="H46:I46"/>
    <mergeCell ref="H47:I47"/>
    <mergeCell ref="H48:I48"/>
    <mergeCell ref="L54:O54"/>
    <mergeCell ref="L55:O55"/>
    <mergeCell ref="H36:I36"/>
    <mergeCell ref="P23:S23"/>
    <mergeCell ref="H37:I37"/>
    <mergeCell ref="H38:I38"/>
    <mergeCell ref="H39:I39"/>
    <mergeCell ref="H40:I40"/>
    <mergeCell ref="H41:I41"/>
    <mergeCell ref="H42:I42"/>
    <mergeCell ref="V34:W34"/>
    <mergeCell ref="T34:U34"/>
    <mergeCell ref="L36:O36"/>
    <mergeCell ref="L37:O37"/>
    <mergeCell ref="L39:O39"/>
    <mergeCell ref="L40:O40"/>
    <mergeCell ref="L41:O41"/>
    <mergeCell ref="R99:S99"/>
    <mergeCell ref="T99:Y99"/>
    <mergeCell ref="R100:S100"/>
    <mergeCell ref="T100:Y100"/>
    <mergeCell ref="T101:Y101"/>
    <mergeCell ref="R102:S102"/>
    <mergeCell ref="T102:Y102"/>
    <mergeCell ref="T91:Y91"/>
    <mergeCell ref="R92:S92"/>
    <mergeCell ref="T92:Y92"/>
    <mergeCell ref="R93:S93"/>
    <mergeCell ref="T93:Y93"/>
    <mergeCell ref="R94:S94"/>
    <mergeCell ref="T94:Y94"/>
    <mergeCell ref="R82:S82"/>
    <mergeCell ref="T82:Y82"/>
    <mergeCell ref="E93:H93"/>
    <mergeCell ref="E94:H94"/>
    <mergeCell ref="E95:H95"/>
    <mergeCell ref="E96:H96"/>
    <mergeCell ref="E97:H97"/>
    <mergeCell ref="E98:H98"/>
    <mergeCell ref="L38:O38"/>
    <mergeCell ref="T84:Y84"/>
    <mergeCell ref="R85:S85"/>
    <mergeCell ref="T85:Y85"/>
    <mergeCell ref="R86:S86"/>
    <mergeCell ref="T86:Y86"/>
    <mergeCell ref="R87:S87"/>
    <mergeCell ref="T87:Y87"/>
    <mergeCell ref="G70:L70"/>
    <mergeCell ref="G71:L71"/>
    <mergeCell ref="H54:I54"/>
    <mergeCell ref="H55:I55"/>
    <mergeCell ref="H56:I56"/>
    <mergeCell ref="L56:O56"/>
    <mergeCell ref="N67:O67"/>
    <mergeCell ref="P67:U67"/>
    <mergeCell ref="E122:I122"/>
    <mergeCell ref="L122:N122"/>
    <mergeCell ref="R122:T122"/>
    <mergeCell ref="E82:H82"/>
    <mergeCell ref="E83:H83"/>
    <mergeCell ref="E84:H84"/>
    <mergeCell ref="E85:H85"/>
    <mergeCell ref="E86:H86"/>
    <mergeCell ref="E87:H87"/>
    <mergeCell ref="T113:U113"/>
    <mergeCell ref="T95:Y95"/>
    <mergeCell ref="T88:Y88"/>
    <mergeCell ref="T89:Y89"/>
    <mergeCell ref="T90:Y90"/>
    <mergeCell ref="T96:Y96"/>
    <mergeCell ref="T83:Y83"/>
    <mergeCell ref="E99:H99"/>
    <mergeCell ref="E89:H89"/>
    <mergeCell ref="E90:H90"/>
    <mergeCell ref="E91:H91"/>
    <mergeCell ref="E92:H92"/>
    <mergeCell ref="E100:H100"/>
    <mergeCell ref="E101:H101"/>
    <mergeCell ref="E102:H102"/>
    <mergeCell ref="D21:F21"/>
    <mergeCell ref="D22:F22"/>
    <mergeCell ref="D23:F23"/>
    <mergeCell ref="J21:L21"/>
    <mergeCell ref="J22:L22"/>
    <mergeCell ref="J23:L23"/>
    <mergeCell ref="B26:AA27"/>
    <mergeCell ref="E88:H88"/>
    <mergeCell ref="T112:U112"/>
    <mergeCell ref="V112:AA112"/>
    <mergeCell ref="R101:S101"/>
    <mergeCell ref="O103:P103"/>
    <mergeCell ref="R95:S95"/>
    <mergeCell ref="R96:S96"/>
    <mergeCell ref="R97:S97"/>
    <mergeCell ref="R98:S98"/>
    <mergeCell ref="R88:S88"/>
    <mergeCell ref="R89:S89"/>
    <mergeCell ref="R90:S90"/>
    <mergeCell ref="R91:S91"/>
    <mergeCell ref="R83:S83"/>
    <mergeCell ref="R84:S84"/>
    <mergeCell ref="T97:Y97"/>
    <mergeCell ref="T98:Y98"/>
    <mergeCell ref="V113:AA113"/>
    <mergeCell ref="T114:U114"/>
    <mergeCell ref="V114:AA114"/>
    <mergeCell ref="F112:H112"/>
    <mergeCell ref="F113:H113"/>
    <mergeCell ref="I112:L112"/>
    <mergeCell ref="I113:L113"/>
    <mergeCell ref="I114:L114"/>
    <mergeCell ref="F114:H114"/>
    <mergeCell ref="M112:N112"/>
    <mergeCell ref="O112:P112"/>
    <mergeCell ref="M114:N114"/>
    <mergeCell ref="O113:P113"/>
    <mergeCell ref="M113:N113"/>
    <mergeCell ref="O114:P114"/>
    <mergeCell ref="N68:O68"/>
    <mergeCell ref="P68:U68"/>
    <mergeCell ref="N69:O69"/>
    <mergeCell ref="P69:U69"/>
    <mergeCell ref="G72:L72"/>
    <mergeCell ref="G73:L73"/>
    <mergeCell ref="K74:L74"/>
    <mergeCell ref="G67:L67"/>
    <mergeCell ref="G68:L68"/>
    <mergeCell ref="G69:L69"/>
    <mergeCell ref="D73:F73"/>
    <mergeCell ref="G63:L63"/>
    <mergeCell ref="N63:O63"/>
    <mergeCell ref="P63:U63"/>
    <mergeCell ref="N64:O64"/>
    <mergeCell ref="P64:U64"/>
    <mergeCell ref="N65:O65"/>
    <mergeCell ref="P65:U65"/>
    <mergeCell ref="N66:O66"/>
    <mergeCell ref="P66:U66"/>
    <mergeCell ref="D67:F67"/>
    <mergeCell ref="D68:F68"/>
    <mergeCell ref="D69:F69"/>
    <mergeCell ref="D70:F70"/>
    <mergeCell ref="D71:F71"/>
    <mergeCell ref="D72:F72"/>
    <mergeCell ref="N73:O73"/>
    <mergeCell ref="P73:U73"/>
    <mergeCell ref="N70:O70"/>
    <mergeCell ref="P70:U70"/>
    <mergeCell ref="N71:O71"/>
    <mergeCell ref="P71:U71"/>
    <mergeCell ref="N72:O72"/>
    <mergeCell ref="P72:U72"/>
    <mergeCell ref="P57:Q57"/>
    <mergeCell ref="D63:F63"/>
    <mergeCell ref="D64:F64"/>
    <mergeCell ref="D65:F65"/>
    <mergeCell ref="D66:F66"/>
    <mergeCell ref="P55:Q55"/>
    <mergeCell ref="P56:Q56"/>
    <mergeCell ref="L52:O52"/>
    <mergeCell ref="L53:O53"/>
    <mergeCell ref="G64:L64"/>
    <mergeCell ref="G65:L65"/>
    <mergeCell ref="G66:L66"/>
    <mergeCell ref="P54:Q54"/>
    <mergeCell ref="L46:O46"/>
    <mergeCell ref="L47:O47"/>
    <mergeCell ref="L48:O48"/>
    <mergeCell ref="L49:O49"/>
    <mergeCell ref="P49:Q49"/>
    <mergeCell ref="P50:Q50"/>
    <mergeCell ref="P42:Q42"/>
    <mergeCell ref="L50:O50"/>
    <mergeCell ref="L42:O42"/>
    <mergeCell ref="L43:O43"/>
    <mergeCell ref="L44:O44"/>
    <mergeCell ref="P52:Q52"/>
    <mergeCell ref="P53:Q53"/>
    <mergeCell ref="W42:AA42"/>
    <mergeCell ref="W43:AA43"/>
    <mergeCell ref="W44:AA44"/>
    <mergeCell ref="W45:AA45"/>
    <mergeCell ref="W46:AA46"/>
    <mergeCell ref="W47:AA47"/>
    <mergeCell ref="W48:AA48"/>
    <mergeCell ref="W49:AA49"/>
    <mergeCell ref="W50:AA50"/>
    <mergeCell ref="W51:AA51"/>
    <mergeCell ref="W52:AA52"/>
    <mergeCell ref="W53:AA53"/>
    <mergeCell ref="P40:Q40"/>
    <mergeCell ref="H51:I51"/>
    <mergeCell ref="H52:I52"/>
    <mergeCell ref="H53:I53"/>
    <mergeCell ref="H49:I49"/>
    <mergeCell ref="F55:G55"/>
    <mergeCell ref="F56:G56"/>
    <mergeCell ref="F49:G49"/>
    <mergeCell ref="F50:G50"/>
    <mergeCell ref="F51:G51"/>
    <mergeCell ref="F52:G52"/>
    <mergeCell ref="F53:G53"/>
    <mergeCell ref="F54:G54"/>
    <mergeCell ref="L45:O45"/>
    <mergeCell ref="P43:Q43"/>
    <mergeCell ref="P44:Q44"/>
    <mergeCell ref="P45:Q45"/>
    <mergeCell ref="P46:Q46"/>
    <mergeCell ref="P47:Q47"/>
    <mergeCell ref="P48:Q48"/>
    <mergeCell ref="P41:Q41"/>
    <mergeCell ref="H50:I50"/>
    <mergeCell ref="L51:O51"/>
    <mergeCell ref="P51:Q51"/>
    <mergeCell ref="P22:R22"/>
    <mergeCell ref="D110:G110"/>
    <mergeCell ref="P21:R21"/>
    <mergeCell ref="T33:U33"/>
    <mergeCell ref="V33:Y33"/>
    <mergeCell ref="U14:X15"/>
    <mergeCell ref="F43:G43"/>
    <mergeCell ref="F44:G44"/>
    <mergeCell ref="F45:G45"/>
    <mergeCell ref="F46:G46"/>
    <mergeCell ref="F47:G47"/>
    <mergeCell ref="F48:G48"/>
    <mergeCell ref="F36:G36"/>
    <mergeCell ref="F37:G37"/>
    <mergeCell ref="F38:G38"/>
    <mergeCell ref="F39:G39"/>
    <mergeCell ref="F40:G40"/>
    <mergeCell ref="F41:G41"/>
    <mergeCell ref="F42:G42"/>
    <mergeCell ref="P36:Q36"/>
    <mergeCell ref="P37:Q37"/>
    <mergeCell ref="P38:Q38"/>
    <mergeCell ref="P39:Q39"/>
  </mergeCells>
  <hyperlinks>
    <hyperlink ref="D12" r:id="rId1" xr:uid="{59909234-EACF-400C-AF1B-BD61DB893451}"/>
    <hyperlink ref="D12:I12" r:id="rId2" display="Travel Bookings and Personal Expenses Reimbursement Guidelines Booklet" xr:uid="{B4582E28-2925-4D06-95EA-207375BD228A}"/>
  </hyperlinks>
  <pageMargins left="0.7" right="0.7" top="0.75" bottom="0.75" header="0.3" footer="0.3"/>
  <pageSetup paperSize="9"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1033" r:id="rId6" name="Check Box 9">
              <controlPr defaultSize="0" autoFill="0" autoLine="0" autoPict="0">
                <anchor moveWithCells="1">
                  <from>
                    <xdr:col>4</xdr:col>
                    <xdr:colOff>603250</xdr:colOff>
                    <xdr:row>122</xdr:row>
                    <xdr:rowOff>50800</xdr:rowOff>
                  </from>
                  <to>
                    <xdr:col>5</xdr:col>
                    <xdr:colOff>190500</xdr:colOff>
                    <xdr:row>124</xdr:row>
                    <xdr:rowOff>0</xdr:rowOff>
                  </to>
                </anchor>
              </controlPr>
            </control>
          </mc:Choice>
        </mc:AlternateContent>
        <mc:AlternateContent xmlns:mc="http://schemas.openxmlformats.org/markup-compatibility/2006">
          <mc:Choice Requires="x14">
            <control shapeId="1036" r:id="rId7" name="Check Box 12">
              <controlPr defaultSize="0" autoFill="0" autoLine="0" autoPict="0">
                <anchor moveWithCells="1">
                  <from>
                    <xdr:col>1</xdr:col>
                    <xdr:colOff>361950</xdr:colOff>
                    <xdr:row>117</xdr:row>
                    <xdr:rowOff>50800</xdr:rowOff>
                  </from>
                  <to>
                    <xdr:col>2</xdr:col>
                    <xdr:colOff>57150</xdr:colOff>
                    <xdr:row>119</xdr:row>
                    <xdr:rowOff>69850</xdr:rowOff>
                  </to>
                </anchor>
              </controlPr>
            </control>
          </mc:Choice>
        </mc:AlternateContent>
        <mc:AlternateContent xmlns:mc="http://schemas.openxmlformats.org/markup-compatibility/2006">
          <mc:Choice Requires="x14">
            <control shapeId="1037" r:id="rId8" name="Check Box 13">
              <controlPr defaultSize="0" autoFill="0" autoLine="0" autoPict="0">
                <anchor moveWithCells="1">
                  <from>
                    <xdr:col>1</xdr:col>
                    <xdr:colOff>361950</xdr:colOff>
                    <xdr:row>118</xdr:row>
                    <xdr:rowOff>76200</xdr:rowOff>
                  </from>
                  <to>
                    <xdr:col>2</xdr:col>
                    <xdr:colOff>25400</xdr:colOff>
                    <xdr:row>120</xdr:row>
                    <xdr:rowOff>63500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9">
        <x14:dataValidation type="list" allowBlank="1" showInputMessage="1" showErrorMessage="1" xr:uid="{771171AA-B5E5-400B-8F28-652667496B85}">
          <x14:formula1>
            <xm:f>'DROP DOWNS'!$B$2:$B$11</xm:f>
          </x14:formula1>
          <xm:sqref>P37:Q56</xm:sqref>
        </x14:dataValidation>
        <x14:dataValidation type="list" allowBlank="1" showInputMessage="1" showErrorMessage="1" xr:uid="{8A02BB79-0467-4F60-9C87-7BAF16386604}">
          <x14:formula1>
            <xm:f>'DROP DOWNS'!$C$2:$C$4</xm:f>
          </x14:formula1>
          <xm:sqref>N64:O73 T113:U114 V37:V56 R83:S102</xm:sqref>
        </x14:dataValidation>
        <x14:dataValidation type="list" allowBlank="1" showInputMessage="1" showErrorMessage="1" xr:uid="{EC427059-B161-4AFC-9754-15561E199309}">
          <x14:formula1>
            <xm:f>'DROP DOWNS'!$D$2:$D$8</xm:f>
          </x14:formula1>
          <xm:sqref>D64:F73</xm:sqref>
        </x14:dataValidation>
        <x14:dataValidation type="list" allowBlank="1" showInputMessage="1" showErrorMessage="1" xr:uid="{88DBE1C8-C322-465A-8223-7255D7325E14}">
          <x14:formula1>
            <xm:f>'DROP DOWNS'!$E$2:$E$3</xm:f>
          </x14:formula1>
          <xm:sqref>R113:R114 M83:M102 I83:I102</xm:sqref>
        </x14:dataValidation>
        <x14:dataValidation type="list" allowBlank="1" showInputMessage="1" showErrorMessage="1" xr:uid="{391E4CFD-68B5-4D81-850C-5C5819607A18}">
          <x14:formula1>
            <xm:f>'DROP DOWNS'!$A$2:$A$11</xm:f>
          </x14:formula1>
          <xm:sqref>J21:L21</xm:sqref>
        </x14:dataValidation>
        <x14:dataValidation type="list" allowBlank="1" showInputMessage="1" showErrorMessage="1" xr:uid="{8F0FA979-6AEB-4299-9290-BA28BF3C351E}">
          <x14:formula1>
            <xm:f>'DROP DOWNS'!$G$2:$G$3</xm:f>
          </x14:formula1>
          <xm:sqref>V34:W34 V33</xm:sqref>
        </x14:dataValidation>
        <x14:dataValidation type="list" allowBlank="1" showInputMessage="1" showErrorMessage="1" xr:uid="{FB332DB9-1FC5-4894-8C29-0A34E542B5BC}">
          <x14:formula1>
            <xm:f>'DROP DOWNS'!$H$2:$H$13</xm:f>
          </x14:formula1>
          <xm:sqref>Y34 P22:R22</xm:sqref>
        </x14:dataValidation>
        <x14:dataValidation type="list" allowBlank="1" showInputMessage="1" showErrorMessage="1" xr:uid="{65698302-06F6-4EDD-828B-89460EA3CE75}">
          <x14:formula1>
            <xm:f>'DROP DOWNS'!$K$2:$K$7</xm:f>
          </x14:formula1>
          <xm:sqref>P23</xm:sqref>
        </x14:dataValidation>
        <x14:dataValidation type="list" allowBlank="1" showInputMessage="1" showErrorMessage="1" xr:uid="{4285C435-ADD5-4011-A9FF-622531CA0326}">
          <x14:formula1>
            <xm:f>'DROP DOWNS'!$F$2:$F$3</xm:f>
          </x14:formula1>
          <xm:sqref>M113:N114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970E9-F26A-4EA7-BB20-B42EC5B90251}">
  <sheetPr codeName="Sheet2">
    <tabColor rgb="FFCDE6FF"/>
  </sheetPr>
  <dimension ref="A1:AC23"/>
  <sheetViews>
    <sheetView zoomScale="85" zoomScaleNormal="85" workbookViewId="0">
      <selection activeCell="B3" sqref="B3:L7"/>
    </sheetView>
  </sheetViews>
  <sheetFormatPr defaultColWidth="0" defaultRowHeight="14.5" zeroHeight="1" x14ac:dyDescent="0.35"/>
  <cols>
    <col min="1" max="1" width="0.6328125" style="11" customWidth="1"/>
    <col min="2" max="2" width="18.08984375" style="11" customWidth="1"/>
    <col min="3" max="3" width="17.08984375" style="11" customWidth="1"/>
    <col min="4" max="4" width="13.81640625" style="11" customWidth="1"/>
    <col min="5" max="5" width="8.54296875" style="11" customWidth="1"/>
    <col min="6" max="15" width="8.7265625" style="11" customWidth="1"/>
    <col min="16" max="16" width="7.26953125" style="11" customWidth="1"/>
    <col min="17" max="17" width="8.7265625" style="11" customWidth="1"/>
    <col min="18" max="18" width="6.7265625" style="11" customWidth="1"/>
    <col min="19" max="23" width="8.7265625" style="11" customWidth="1"/>
    <col min="24" max="24" width="0.6328125" style="11" customWidth="1"/>
    <col min="25" max="16384" width="8.7265625" style="11" hidden="1"/>
  </cols>
  <sheetData>
    <row r="1" spans="2:29" s="1" customFormat="1" ht="23.5" customHeight="1" x14ac:dyDescent="0.35">
      <c r="B1" s="102" t="s">
        <v>40</v>
      </c>
      <c r="C1" s="102"/>
      <c r="D1" s="102"/>
      <c r="E1" s="102"/>
      <c r="F1" s="102"/>
      <c r="G1" s="102"/>
      <c r="H1" s="102"/>
      <c r="I1" s="102"/>
      <c r="J1" s="102"/>
      <c r="K1" s="102"/>
      <c r="L1" s="102"/>
      <c r="M1" s="102"/>
      <c r="N1" s="102"/>
      <c r="O1" s="102"/>
      <c r="P1" s="102"/>
      <c r="Q1" s="102"/>
      <c r="R1" s="102"/>
      <c r="S1" s="102"/>
      <c r="T1" s="102"/>
      <c r="U1" s="102"/>
      <c r="V1" s="102"/>
      <c r="W1" s="102"/>
      <c r="X1" s="11"/>
      <c r="Y1" s="2"/>
      <c r="Z1" s="2"/>
      <c r="AA1" s="2"/>
      <c r="AB1" s="2"/>
      <c r="AC1" s="2"/>
    </row>
    <row r="2" spans="2:29" ht="16" x14ac:dyDescent="0.35">
      <c r="B2" s="3" t="s">
        <v>41</v>
      </c>
    </row>
    <row r="3" spans="2:29" x14ac:dyDescent="0.35">
      <c r="B3" s="106"/>
      <c r="C3" s="107"/>
      <c r="D3" s="107"/>
      <c r="E3" s="107"/>
      <c r="F3" s="107"/>
      <c r="G3" s="107"/>
      <c r="H3" s="107"/>
      <c r="I3" s="107"/>
      <c r="J3" s="107"/>
      <c r="K3" s="107"/>
      <c r="L3" s="108"/>
    </row>
    <row r="4" spans="2:29" x14ac:dyDescent="0.35">
      <c r="B4" s="109"/>
      <c r="C4" s="110"/>
      <c r="D4" s="110"/>
      <c r="E4" s="110"/>
      <c r="F4" s="110"/>
      <c r="G4" s="110"/>
      <c r="H4" s="110"/>
      <c r="I4" s="110"/>
      <c r="J4" s="110"/>
      <c r="K4" s="110"/>
      <c r="L4" s="111"/>
    </row>
    <row r="5" spans="2:29" x14ac:dyDescent="0.35">
      <c r="B5" s="109"/>
      <c r="C5" s="110"/>
      <c r="D5" s="110"/>
      <c r="E5" s="110"/>
      <c r="F5" s="110"/>
      <c r="G5" s="110"/>
      <c r="H5" s="110"/>
      <c r="I5" s="110"/>
      <c r="J5" s="110"/>
      <c r="K5" s="110"/>
      <c r="L5" s="111"/>
    </row>
    <row r="6" spans="2:29" x14ac:dyDescent="0.35">
      <c r="B6" s="109"/>
      <c r="C6" s="110"/>
      <c r="D6" s="110"/>
      <c r="E6" s="110"/>
      <c r="F6" s="110"/>
      <c r="G6" s="110"/>
      <c r="H6" s="110"/>
      <c r="I6" s="110"/>
      <c r="J6" s="110"/>
      <c r="K6" s="110"/>
      <c r="L6" s="111"/>
    </row>
    <row r="7" spans="2:29" x14ac:dyDescent="0.35">
      <c r="B7" s="112"/>
      <c r="C7" s="113"/>
      <c r="D7" s="113"/>
      <c r="E7" s="113"/>
      <c r="F7" s="113"/>
      <c r="G7" s="113"/>
      <c r="H7" s="113"/>
      <c r="I7" s="113"/>
      <c r="J7" s="113"/>
      <c r="K7" s="113"/>
      <c r="L7" s="114"/>
    </row>
    <row r="8" spans="2:29" x14ac:dyDescent="0.35"/>
    <row r="9" spans="2:29" x14ac:dyDescent="0.35">
      <c r="B9" s="4" t="s">
        <v>174</v>
      </c>
      <c r="C9" s="4" t="s">
        <v>42</v>
      </c>
      <c r="D9" s="4" t="s">
        <v>43</v>
      </c>
      <c r="E9" s="4" t="s">
        <v>175</v>
      </c>
    </row>
    <row r="10" spans="2:29" x14ac:dyDescent="0.35">
      <c r="B10" s="4" t="s">
        <v>168</v>
      </c>
      <c r="C10" s="12" t="s">
        <v>9</v>
      </c>
      <c r="D10" s="13">
        <f>E10*RATES!B2</f>
        <v>0</v>
      </c>
      <c r="E10" s="15">
        <f>'CLAIM FORM'!R57</f>
        <v>0</v>
      </c>
    </row>
    <row r="11" spans="2:29" x14ac:dyDescent="0.35">
      <c r="B11" s="4" t="str">
        <f>"VC TRAV L"&amp;'CLAIM FORM'!Y34</f>
        <v>VC TRAV L</v>
      </c>
      <c r="C11" s="21" t="s">
        <v>92</v>
      </c>
      <c r="D11" s="13" t="e">
        <f>E11*'HR USE ONLY'!F11</f>
        <v>#VALUE!</v>
      </c>
      <c r="E11" s="15">
        <f>'CLAIM FORM'!S57</f>
        <v>0</v>
      </c>
      <c r="F11" s="20" t="str">
        <f>IF('CLAIM FORM'!Y34="","",VLOOKUP('CLAIM FORM'!Y34,'DROP DOWNS'!H2:J13,3,FALSE))</f>
        <v/>
      </c>
      <c r="G11" s="19" t="s">
        <v>123</v>
      </c>
    </row>
    <row r="12" spans="2:29" x14ac:dyDescent="0.35">
      <c r="B12" s="4" t="s">
        <v>171</v>
      </c>
      <c r="C12" s="12" t="s">
        <v>44</v>
      </c>
      <c r="D12" s="13">
        <f>'CLAIM FORM'!M74</f>
        <v>0</v>
      </c>
    </row>
    <row r="13" spans="2:29" x14ac:dyDescent="0.35">
      <c r="B13" s="4" t="s">
        <v>169</v>
      </c>
      <c r="C13" s="12" t="s">
        <v>45</v>
      </c>
      <c r="D13" s="13">
        <f>'CLAIM FORM'!Q103</f>
        <v>0</v>
      </c>
    </row>
    <row r="14" spans="2:29" x14ac:dyDescent="0.35">
      <c r="B14" s="4" t="s">
        <v>170</v>
      </c>
      <c r="C14" s="12" t="s">
        <v>46</v>
      </c>
      <c r="D14" s="13">
        <f>'CLAIM FORM'!S115</f>
        <v>0</v>
      </c>
    </row>
    <row r="15" spans="2:29" x14ac:dyDescent="0.35">
      <c r="B15" s="97" t="s">
        <v>176</v>
      </c>
      <c r="C15" s="98"/>
      <c r="D15" s="14">
        <f>D10+IFERROR(D11,0)+D12+D13+D14</f>
        <v>0</v>
      </c>
    </row>
    <row r="16" spans="2:29" x14ac:dyDescent="0.35"/>
    <row r="17" spans="2:23" x14ac:dyDescent="0.35">
      <c r="B17" s="4" t="s">
        <v>47</v>
      </c>
      <c r="C17" s="4" t="s">
        <v>5</v>
      </c>
      <c r="D17" s="73" t="s">
        <v>48</v>
      </c>
      <c r="E17" s="73"/>
      <c r="F17" s="73" t="s">
        <v>5</v>
      </c>
      <c r="G17" s="73"/>
      <c r="H17" s="73" t="s">
        <v>49</v>
      </c>
      <c r="I17" s="73"/>
      <c r="J17" s="73"/>
    </row>
    <row r="18" spans="2:23" x14ac:dyDescent="0.35">
      <c r="B18" s="56"/>
      <c r="C18" s="57"/>
      <c r="D18" s="103"/>
      <c r="E18" s="104"/>
      <c r="F18" s="105"/>
      <c r="G18" s="105"/>
      <c r="H18" s="105"/>
      <c r="I18" s="105"/>
      <c r="J18" s="105"/>
    </row>
    <row r="19" spans="2:23" x14ac:dyDescent="0.35"/>
    <row r="20" spans="2:23" ht="16" x14ac:dyDescent="0.35">
      <c r="B20" s="22" t="s">
        <v>116</v>
      </c>
      <c r="C20" s="23"/>
    </row>
    <row r="21" spans="2:23" ht="31" customHeight="1" x14ac:dyDescent="0.35">
      <c r="B21" s="4" t="s">
        <v>161</v>
      </c>
      <c r="C21" s="4" t="s">
        <v>162</v>
      </c>
      <c r="D21" s="4" t="s">
        <v>163</v>
      </c>
      <c r="E21" s="4" t="s">
        <v>129</v>
      </c>
      <c r="F21" s="73" t="s">
        <v>128</v>
      </c>
      <c r="G21" s="73"/>
      <c r="H21" s="73" t="s">
        <v>69</v>
      </c>
      <c r="I21" s="73"/>
      <c r="J21" s="73" t="s">
        <v>70</v>
      </c>
      <c r="K21" s="73"/>
      <c r="L21" s="73" t="s">
        <v>71</v>
      </c>
      <c r="M21" s="73"/>
      <c r="N21" s="4" t="s">
        <v>164</v>
      </c>
      <c r="O21" s="30" t="s">
        <v>165</v>
      </c>
      <c r="P21" s="30" t="s">
        <v>179</v>
      </c>
      <c r="Q21" s="30" t="s">
        <v>180</v>
      </c>
      <c r="R21" s="30" t="s">
        <v>178</v>
      </c>
      <c r="S21" s="30" t="s">
        <v>166</v>
      </c>
      <c r="T21" s="30" t="s">
        <v>172</v>
      </c>
      <c r="U21" s="30" t="s">
        <v>173</v>
      </c>
      <c r="V21" s="97" t="s">
        <v>50</v>
      </c>
      <c r="W21" s="98"/>
    </row>
    <row r="22" spans="2:23" x14ac:dyDescent="0.35">
      <c r="B22" s="58">
        <f>MIN('CLAIM FORM'!C37:C56,'CLAIM FORM'!C64:C73,'CLAIM FORM'!C83:C102,'CLAIM FORM'!C113:C114)</f>
        <v>0</v>
      </c>
      <c r="C22" s="58">
        <f>MAX('CLAIM FORM'!C37:C56,'CLAIM FORM'!C64:C73,'CLAIM FORM'!C83:C102,'CLAIM FORM'!C113:C114)</f>
        <v>0</v>
      </c>
      <c r="D22" s="59">
        <f>'CLAIM FORM'!D21</f>
        <v>0</v>
      </c>
      <c r="E22" s="59">
        <f>'CLAIM FORM'!D22</f>
        <v>0</v>
      </c>
      <c r="F22" s="101">
        <f>'CLAIM FORM'!D23</f>
        <v>0</v>
      </c>
      <c r="G22" s="101"/>
      <c r="H22" s="101">
        <f>'CLAIM FORM'!J21</f>
        <v>0</v>
      </c>
      <c r="I22" s="101"/>
      <c r="J22" s="101">
        <f>'CLAIM FORM'!J22</f>
        <v>0</v>
      </c>
      <c r="K22" s="101"/>
      <c r="L22" s="101">
        <f>'CLAIM FORM'!J23</f>
        <v>0</v>
      </c>
      <c r="M22" s="101"/>
      <c r="N22" s="59">
        <f>'CLAIM FORM'!P21</f>
        <v>0</v>
      </c>
      <c r="O22" s="60">
        <f>D10</f>
        <v>0</v>
      </c>
      <c r="P22" s="61">
        <f>E10</f>
        <v>0</v>
      </c>
      <c r="Q22" s="60" t="e">
        <f>D11</f>
        <v>#VALUE!</v>
      </c>
      <c r="R22" s="60">
        <f>E11</f>
        <v>0</v>
      </c>
      <c r="S22" s="60">
        <f>D12</f>
        <v>0</v>
      </c>
      <c r="T22" s="60">
        <f>D13</f>
        <v>0</v>
      </c>
      <c r="U22" s="60">
        <f>D14</f>
        <v>0</v>
      </c>
      <c r="V22" s="99">
        <f>H18</f>
        <v>0</v>
      </c>
      <c r="W22" s="100"/>
    </row>
    <row r="23" spans="2:23" ht="8.5" customHeight="1" x14ac:dyDescent="0.35"/>
  </sheetData>
  <sheetProtection algorithmName="SHA-512" hashValue="veTxhcD3GLTsMG9+sWlCWnjZ8o+8XwIcKbL1Clq4LmWBLk9bwmLn96w+LXZLBIcS25QQuUY4zNvgmzRkevwwwQ==" saltValue="JEeqhbdm3zchsBTjxqIhnw==" spinCount="100000" sheet="1" objects="1" scenarios="1" selectLockedCells="1"/>
  <mergeCells count="19">
    <mergeCell ref="B1:W1"/>
    <mergeCell ref="D17:E17"/>
    <mergeCell ref="D18:E18"/>
    <mergeCell ref="F17:G17"/>
    <mergeCell ref="F18:G18"/>
    <mergeCell ref="B15:C15"/>
    <mergeCell ref="H17:J17"/>
    <mergeCell ref="H18:J18"/>
    <mergeCell ref="B3:L7"/>
    <mergeCell ref="V21:W21"/>
    <mergeCell ref="V22:W22"/>
    <mergeCell ref="F22:G22"/>
    <mergeCell ref="H22:I22"/>
    <mergeCell ref="J22:K22"/>
    <mergeCell ref="L22:M22"/>
    <mergeCell ref="H21:I21"/>
    <mergeCell ref="F21:G21"/>
    <mergeCell ref="J21:K21"/>
    <mergeCell ref="L21:M2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FE9E8-B6F8-4C9D-B7BE-5AD0EF13E541}">
  <sheetPr codeName="Sheet3"/>
  <dimension ref="A1:H5"/>
  <sheetViews>
    <sheetView workbookViewId="0">
      <selection activeCell="C12" sqref="C12"/>
    </sheetView>
  </sheetViews>
  <sheetFormatPr defaultRowHeight="12" x14ac:dyDescent="0.35"/>
  <cols>
    <col min="1" max="1" width="19.1796875" style="7" bestFit="1" customWidth="1"/>
    <col min="2" max="2" width="11.1796875" style="7" bestFit="1" customWidth="1"/>
    <col min="3" max="3" width="16.453125" style="7" bestFit="1" customWidth="1"/>
    <col min="4" max="4" width="7.7265625" style="7" bestFit="1" customWidth="1"/>
    <col min="5" max="5" width="6.36328125" style="7" bestFit="1" customWidth="1"/>
    <col min="6" max="6" width="16.453125" style="7" bestFit="1" customWidth="1"/>
    <col min="7" max="7" width="7.7265625" style="7" bestFit="1" customWidth="1"/>
    <col min="8" max="8" width="7.36328125" style="7" bestFit="1" customWidth="1"/>
    <col min="9" max="16384" width="8.7265625" style="7"/>
  </cols>
  <sheetData>
    <row r="1" spans="1:8" x14ac:dyDescent="0.35">
      <c r="A1" s="5" t="s">
        <v>78</v>
      </c>
      <c r="B1" s="5" t="s">
        <v>79</v>
      </c>
      <c r="C1" s="5" t="s">
        <v>81</v>
      </c>
      <c r="D1" s="5" t="s">
        <v>18</v>
      </c>
      <c r="E1" s="5" t="s">
        <v>19</v>
      </c>
      <c r="F1" s="6" t="s">
        <v>81</v>
      </c>
      <c r="G1" s="5" t="s">
        <v>18</v>
      </c>
      <c r="H1" s="5" t="s">
        <v>19</v>
      </c>
    </row>
    <row r="2" spans="1:8" x14ac:dyDescent="0.35">
      <c r="A2" s="8" t="s">
        <v>80</v>
      </c>
      <c r="B2" s="16">
        <v>0.88</v>
      </c>
      <c r="C2" s="8" t="s">
        <v>20</v>
      </c>
      <c r="D2" s="9">
        <v>31.15</v>
      </c>
      <c r="E2" s="9">
        <v>34.75</v>
      </c>
      <c r="F2" s="10" t="s">
        <v>84</v>
      </c>
      <c r="G2" s="9">
        <v>155</v>
      </c>
      <c r="H2" s="9">
        <v>173</v>
      </c>
    </row>
    <row r="3" spans="1:8" x14ac:dyDescent="0.35">
      <c r="C3" s="8" t="s">
        <v>21</v>
      </c>
      <c r="D3" s="9">
        <v>35.549999999999997</v>
      </c>
      <c r="E3" s="9">
        <v>39.1</v>
      </c>
    </row>
    <row r="4" spans="1:8" x14ac:dyDescent="0.35">
      <c r="C4" s="8" t="s">
        <v>82</v>
      </c>
      <c r="D4" s="9">
        <v>61.3</v>
      </c>
      <c r="E4" s="9">
        <v>66.650000000000006</v>
      </c>
    </row>
    <row r="5" spans="1:8" x14ac:dyDescent="0.35">
      <c r="C5" s="8" t="s">
        <v>83</v>
      </c>
      <c r="D5" s="9">
        <v>24.5</v>
      </c>
      <c r="E5" s="9">
        <v>24.5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6B408-615A-453E-812C-018A05171208}">
  <sheetPr codeName="Sheet4"/>
  <dimension ref="A1:K13"/>
  <sheetViews>
    <sheetView workbookViewId="0">
      <selection activeCell="K21" sqref="K21"/>
    </sheetView>
  </sheetViews>
  <sheetFormatPr defaultRowHeight="12" x14ac:dyDescent="0.35"/>
  <cols>
    <col min="1" max="1" width="23.54296875" style="7" bestFit="1" customWidth="1"/>
    <col min="2" max="2" width="15.26953125" style="7" bestFit="1" customWidth="1"/>
    <col min="3" max="3" width="9.6328125" style="7" bestFit="1" customWidth="1"/>
    <col min="4" max="4" width="17.453125" style="7" bestFit="1" customWidth="1"/>
    <col min="5" max="5" width="6.1796875" style="7" bestFit="1" customWidth="1"/>
    <col min="6" max="6" width="33.1796875" style="7" bestFit="1" customWidth="1"/>
    <col min="7" max="7" width="10.1796875" style="7" bestFit="1" customWidth="1"/>
    <col min="8" max="9" width="8.7265625" style="7"/>
    <col min="10" max="10" width="11.26953125" style="7" bestFit="1" customWidth="1"/>
    <col min="11" max="11" width="24.90625" style="7" bestFit="1" customWidth="1"/>
    <col min="12" max="16384" width="8.7265625" style="7"/>
  </cols>
  <sheetData>
    <row r="1" spans="1:11" x14ac:dyDescent="0.35">
      <c r="A1" s="17" t="s">
        <v>2</v>
      </c>
      <c r="B1" s="17" t="s">
        <v>8</v>
      </c>
      <c r="C1" s="17" t="s">
        <v>51</v>
      </c>
      <c r="D1" s="17" t="s">
        <v>13</v>
      </c>
      <c r="E1" s="17" t="s">
        <v>17</v>
      </c>
      <c r="F1" s="17" t="s">
        <v>31</v>
      </c>
      <c r="G1" s="17" t="s">
        <v>118</v>
      </c>
      <c r="H1" s="17" t="s">
        <v>95</v>
      </c>
      <c r="I1" s="17" t="s">
        <v>93</v>
      </c>
      <c r="J1" s="17" t="s">
        <v>94</v>
      </c>
      <c r="K1" s="17" t="s">
        <v>138</v>
      </c>
    </row>
    <row r="2" spans="1:11" x14ac:dyDescent="0.35">
      <c r="A2" s="7" t="s">
        <v>59</v>
      </c>
      <c r="B2" s="7" t="s">
        <v>154</v>
      </c>
      <c r="C2" s="7" t="s">
        <v>57</v>
      </c>
      <c r="D2" s="7" t="s">
        <v>52</v>
      </c>
      <c r="E2" s="7" t="s">
        <v>18</v>
      </c>
      <c r="F2" s="7" t="s">
        <v>57</v>
      </c>
      <c r="G2" s="7" t="s">
        <v>57</v>
      </c>
      <c r="H2" s="7">
        <v>1</v>
      </c>
      <c r="I2" s="18">
        <v>29.52</v>
      </c>
      <c r="J2" s="18">
        <f t="shared" ref="J2:J13" si="0">I2*1.25</f>
        <v>36.9</v>
      </c>
      <c r="K2" s="7" t="s">
        <v>136</v>
      </c>
    </row>
    <row r="3" spans="1:11" x14ac:dyDescent="0.35">
      <c r="A3" s="7" t="s">
        <v>60</v>
      </c>
      <c r="B3" s="7" t="s">
        <v>149</v>
      </c>
      <c r="C3" s="7" t="s">
        <v>58</v>
      </c>
      <c r="D3" s="7" t="s">
        <v>53</v>
      </c>
      <c r="E3" s="7" t="s">
        <v>19</v>
      </c>
      <c r="F3" s="7" t="s">
        <v>58</v>
      </c>
      <c r="G3" s="7" t="s">
        <v>58</v>
      </c>
      <c r="H3" s="7">
        <v>2</v>
      </c>
      <c r="I3" s="18">
        <v>34.32</v>
      </c>
      <c r="J3" s="18">
        <f t="shared" si="0"/>
        <v>42.9</v>
      </c>
      <c r="K3" s="7" t="s">
        <v>139</v>
      </c>
    </row>
    <row r="4" spans="1:11" x14ac:dyDescent="0.35">
      <c r="A4" s="7" t="s">
        <v>61</v>
      </c>
      <c r="B4" s="7" t="s">
        <v>151</v>
      </c>
      <c r="C4" s="7" t="s">
        <v>85</v>
      </c>
      <c r="D4" s="7" t="s">
        <v>54</v>
      </c>
      <c r="H4" s="7">
        <v>3</v>
      </c>
      <c r="I4" s="18">
        <v>38.74</v>
      </c>
      <c r="J4" s="18">
        <f t="shared" si="0"/>
        <v>48.425000000000004</v>
      </c>
      <c r="K4" s="7" t="s">
        <v>177</v>
      </c>
    </row>
    <row r="5" spans="1:11" x14ac:dyDescent="0.35">
      <c r="A5" s="7" t="s">
        <v>62</v>
      </c>
      <c r="B5" s="7" t="s">
        <v>145</v>
      </c>
      <c r="D5" s="7" t="s">
        <v>6</v>
      </c>
      <c r="H5" s="7">
        <v>4</v>
      </c>
      <c r="I5" s="18">
        <v>43.72</v>
      </c>
      <c r="J5" s="18">
        <f t="shared" si="0"/>
        <v>54.65</v>
      </c>
      <c r="K5" s="7" t="s">
        <v>140</v>
      </c>
    </row>
    <row r="6" spans="1:11" x14ac:dyDescent="0.35">
      <c r="A6" s="7" t="s">
        <v>63</v>
      </c>
      <c r="B6" s="7" t="s">
        <v>152</v>
      </c>
      <c r="D6" s="7" t="s">
        <v>55</v>
      </c>
      <c r="H6" s="7">
        <v>5</v>
      </c>
      <c r="I6" s="18">
        <v>47.96</v>
      </c>
      <c r="J6" s="18">
        <f t="shared" si="0"/>
        <v>59.95</v>
      </c>
      <c r="K6" s="7" t="s">
        <v>141</v>
      </c>
    </row>
    <row r="7" spans="1:11" x14ac:dyDescent="0.35">
      <c r="A7" s="7" t="s">
        <v>64</v>
      </c>
      <c r="B7" s="7" t="s">
        <v>146</v>
      </c>
      <c r="D7" s="7" t="s">
        <v>56</v>
      </c>
      <c r="H7" s="7">
        <v>6</v>
      </c>
      <c r="I7" s="18">
        <v>55.34</v>
      </c>
      <c r="J7" s="18">
        <f t="shared" si="0"/>
        <v>69.175000000000011</v>
      </c>
      <c r="K7" s="7" t="s">
        <v>142</v>
      </c>
    </row>
    <row r="8" spans="1:11" x14ac:dyDescent="0.35">
      <c r="A8" s="7" t="s">
        <v>65</v>
      </c>
      <c r="B8" s="7" t="s">
        <v>153</v>
      </c>
      <c r="D8" s="7" t="s">
        <v>7</v>
      </c>
      <c r="H8" s="7">
        <v>7</v>
      </c>
      <c r="I8" s="18">
        <v>61.15</v>
      </c>
      <c r="J8" s="18">
        <f t="shared" si="0"/>
        <v>76.4375</v>
      </c>
    </row>
    <row r="9" spans="1:11" x14ac:dyDescent="0.35">
      <c r="A9" s="7" t="s">
        <v>66</v>
      </c>
      <c r="B9" s="7" t="s">
        <v>150</v>
      </c>
      <c r="H9" s="7">
        <v>8</v>
      </c>
      <c r="I9" s="18">
        <v>67.88</v>
      </c>
      <c r="J9" s="18">
        <f t="shared" si="0"/>
        <v>84.85</v>
      </c>
    </row>
    <row r="10" spans="1:11" x14ac:dyDescent="0.35">
      <c r="A10" s="7" t="s">
        <v>67</v>
      </c>
      <c r="B10" s="7" t="s">
        <v>147</v>
      </c>
      <c r="H10" s="7">
        <v>9</v>
      </c>
      <c r="I10" s="18">
        <v>79.36</v>
      </c>
      <c r="J10" s="18">
        <f t="shared" si="0"/>
        <v>99.2</v>
      </c>
    </row>
    <row r="11" spans="1:11" x14ac:dyDescent="0.35">
      <c r="A11" s="7" t="s">
        <v>7</v>
      </c>
      <c r="B11" s="7" t="s">
        <v>148</v>
      </c>
      <c r="H11" s="7">
        <v>10</v>
      </c>
      <c r="I11" s="18">
        <v>92.2</v>
      </c>
      <c r="J11" s="18">
        <f t="shared" si="0"/>
        <v>115.25</v>
      </c>
    </row>
    <row r="12" spans="1:11" x14ac:dyDescent="0.35">
      <c r="H12" s="7">
        <v>11</v>
      </c>
      <c r="I12" s="18">
        <v>103.27</v>
      </c>
      <c r="J12" s="18">
        <f t="shared" si="0"/>
        <v>129.08750000000001</v>
      </c>
    </row>
    <row r="13" spans="1:11" x14ac:dyDescent="0.35">
      <c r="H13" s="7">
        <v>12</v>
      </c>
      <c r="I13" s="18">
        <v>114.33</v>
      </c>
      <c r="J13" s="18">
        <f t="shared" si="0"/>
        <v>142.91249999999999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CLAIM FORM</vt:lpstr>
      <vt:lpstr>HR USE ONLY</vt:lpstr>
      <vt:lpstr>RATES</vt:lpstr>
      <vt:lpstr>DROP DOWNS</vt:lpstr>
    </vt:vector>
  </TitlesOfParts>
  <Company>VCAA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 Dolzan</dc:creator>
  <cp:lastModifiedBy>Anita Dolzan</cp:lastModifiedBy>
  <dcterms:created xsi:type="dcterms:W3CDTF">2026-02-13T01:21:52Z</dcterms:created>
  <dcterms:modified xsi:type="dcterms:W3CDTF">2026-07-16T07:42:11Z</dcterms:modified>
</cp:coreProperties>
</file>